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40759467-0084-4CEA-AB39-E773A9FD1F08}" xr6:coauthVersionLast="45" xr6:coauthVersionMax="45" xr10:uidLastSave="{00000000-0000-0000-0000-000000000000}"/>
  <bookViews>
    <workbookView xWindow="-120" yWindow="-120" windowWidth="29040" windowHeight="15840" tabRatio="730" xr2:uid="{00000000-000D-0000-FFFF-FFFF00000000}"/>
  </bookViews>
  <sheets>
    <sheet name="Krycí list stavby" sheetId="2" r:id="rId1"/>
    <sheet name="Prehlad" sheetId="21" r:id="rId2"/>
    <sheet name="Vykurovanie" sheetId="22" r:id="rId3"/>
    <sheet name="Zdravotechnika" sheetId="23" r:id="rId4"/>
  </sheets>
  <definedNames>
    <definedName name="_xlnm._FilterDatabase" localSheetId="2" hidden="1">#REF!</definedName>
    <definedName name="_xlnm._FilterDatabase" localSheetId="3" hidden="1">#REF!</definedName>
    <definedName name="_xlnm._FilterDatabase" hidden="1">#REF!</definedName>
    <definedName name="fakt1R" localSheetId="2">#REF!</definedName>
    <definedName name="fakt1R" localSheetId="3">#REF!</definedName>
    <definedName name="fakt1R">#REF!</definedName>
    <definedName name="_xlnm.Print_Titles" localSheetId="1">Prehlad!$8:$10</definedName>
    <definedName name="_xlnm.Print_Titles" localSheetId="2">Vykurovanie!$8:$10</definedName>
    <definedName name="_xlnm.Print_Titles" localSheetId="3">Zdravotechnika!$8:$10</definedName>
    <definedName name="_xlnm.Print_Area" localSheetId="1">Prehlad!$A$1:$I$89</definedName>
    <definedName name="_xlnm.Print_Area" localSheetId="2">Vykurovanie!$A$1:$H$82</definedName>
    <definedName name="_xlnm.Print_Area" localSheetId="3">Zdravotechnika!$A$1:$H$66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2" l="1"/>
  <c r="H15" i="23" l="1"/>
  <c r="H16" i="23"/>
  <c r="H45" i="23" s="1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7" i="23"/>
  <c r="H48" i="23"/>
  <c r="H49" i="23"/>
  <c r="H50" i="23"/>
  <c r="H51" i="23"/>
  <c r="H55" i="23"/>
  <c r="H56" i="23"/>
  <c r="H57" i="23"/>
  <c r="H62" i="23" s="1"/>
  <c r="E62" i="23" s="1"/>
  <c r="H58" i="23"/>
  <c r="H59" i="23"/>
  <c r="H60" i="23"/>
  <c r="H61" i="23"/>
  <c r="H14" i="22"/>
  <c r="H15" i="22"/>
  <c r="H16" i="22"/>
  <c r="H17" i="22"/>
  <c r="H18" i="22"/>
  <c r="H19" i="22"/>
  <c r="H22" i="22" s="1"/>
  <c r="H20" i="22"/>
  <c r="H21" i="22"/>
  <c r="H25" i="22"/>
  <c r="H26" i="22"/>
  <c r="H27" i="22"/>
  <c r="H28" i="22"/>
  <c r="H29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8" i="22"/>
  <c r="H78" i="22" s="1"/>
  <c r="E78" i="22" s="1"/>
  <c r="H69" i="22"/>
  <c r="H70" i="22"/>
  <c r="H71" i="22"/>
  <c r="H72" i="22"/>
  <c r="H73" i="22"/>
  <c r="H74" i="22"/>
  <c r="H75" i="22"/>
  <c r="H76" i="22"/>
  <c r="H77" i="22"/>
  <c r="H30" i="22"/>
  <c r="E30" i="22" s="1"/>
  <c r="H14" i="21"/>
  <c r="H15" i="21" s="1"/>
  <c r="H22" i="21"/>
  <c r="H23" i="21"/>
  <c r="H24" i="21"/>
  <c r="H25" i="21"/>
  <c r="H26" i="21"/>
  <c r="H27" i="21"/>
  <c r="H28" i="21"/>
  <c r="H32" i="21"/>
  <c r="H33" i="21"/>
  <c r="H34" i="21"/>
  <c r="H35" i="21"/>
  <c r="H36" i="21"/>
  <c r="H37" i="21"/>
  <c r="H38" i="21"/>
  <c r="H39" i="21"/>
  <c r="H40" i="21"/>
  <c r="H41" i="21"/>
  <c r="H42" i="21"/>
  <c r="H51" i="21"/>
  <c r="H52" i="21"/>
  <c r="H56" i="21"/>
  <c r="H57" i="21"/>
  <c r="H58" i="21"/>
  <c r="H59" i="21"/>
  <c r="H60" i="21"/>
  <c r="H65" i="21"/>
  <c r="H66" i="21" s="1"/>
  <c r="E66" i="21" s="1"/>
  <c r="H69" i="21"/>
  <c r="H70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J20" i="2"/>
  <c r="F20" i="2"/>
  <c r="J26" i="2"/>
  <c r="J30" i="2"/>
  <c r="J28" i="2" l="1"/>
  <c r="I29" i="2" s="1"/>
  <c r="J29" i="2" s="1"/>
  <c r="J31" i="2" s="1"/>
  <c r="H61" i="21"/>
  <c r="E61" i="21" s="1"/>
  <c r="H53" i="21"/>
  <c r="E53" i="21" s="1"/>
  <c r="H52" i="23"/>
  <c r="E52" i="23" s="1"/>
  <c r="H65" i="22"/>
  <c r="E65" i="22" s="1"/>
  <c r="H48" i="22"/>
  <c r="E48" i="22" s="1"/>
  <c r="H29" i="21"/>
  <c r="E29" i="21" s="1"/>
  <c r="H71" i="21"/>
  <c r="E71" i="21" s="1"/>
  <c r="H43" i="21"/>
  <c r="E43" i="21" s="1"/>
  <c r="H87" i="21"/>
  <c r="E87" i="21" s="1"/>
  <c r="E15" i="21"/>
  <c r="H45" i="21"/>
  <c r="H89" i="21" s="1"/>
  <c r="E45" i="23"/>
  <c r="E22" i="22"/>
  <c r="H64" i="23" l="1"/>
  <c r="H80" i="22"/>
  <c r="E89" i="21"/>
  <c r="E45" i="21"/>
  <c r="H82" i="22"/>
  <c r="E82" i="22" s="1"/>
  <c r="E80" i="22"/>
  <c r="H66" i="23" l="1"/>
  <c r="E66" i="23" s="1"/>
  <c r="E64" i="23"/>
</calcChain>
</file>

<file path=xl/sharedStrings.xml><?xml version="1.0" encoding="utf-8"?>
<sst xmlns="http://schemas.openxmlformats.org/spreadsheetml/2006/main" count="735" uniqueCount="403">
  <si>
    <t xml:space="preserve">  Výpustky DN 15                                                                                                        </t>
  </si>
  <si>
    <t xml:space="preserve">72219-0401   </t>
  </si>
  <si>
    <t xml:space="preserve">Prípojky vod. ocel. rúrky záv. poz. 11353 pevné pripoj. DN 20                                                           </t>
  </si>
  <si>
    <t xml:space="preserve">72219-0222   </t>
  </si>
  <si>
    <t xml:space="preserve">Ochrana potrubia izoláciou Mirelon DN110                                                                                </t>
  </si>
  <si>
    <t xml:space="preserve">72218-2120   </t>
  </si>
  <si>
    <t xml:space="preserve">Ochrana potrubia izoláciou Mirelon DN 75                                                                                </t>
  </si>
  <si>
    <t xml:space="preserve">72218-2118   </t>
  </si>
  <si>
    <t xml:space="preserve">Ochrana potrubia izoláciou Mirelon DN 50                                                                                </t>
  </si>
  <si>
    <t xml:space="preserve">72218-2116   </t>
  </si>
  <si>
    <t xml:space="preserve">Ochrana potrubia izoláciou Mirelon DN 32                                                                                </t>
  </si>
  <si>
    <t xml:space="preserve">72218-2114   </t>
  </si>
  <si>
    <t xml:space="preserve">Ochrana potrubia izoláciou Mirelon DN 25                                                                                </t>
  </si>
  <si>
    <t xml:space="preserve">72218-2113   </t>
  </si>
  <si>
    <t xml:space="preserve">Ochrana potrubia izoláciou Mirelon DN 20                                                                                </t>
  </si>
  <si>
    <t xml:space="preserve">72218-2112   </t>
  </si>
  <si>
    <t xml:space="preserve">Ochrana potrubia izoláciou Mirelon DN 16                                                                                </t>
  </si>
  <si>
    <t xml:space="preserve">72218-2111   </t>
  </si>
  <si>
    <t xml:space="preserve">Tvarovky RAUTITAN                                                                                                       </t>
  </si>
  <si>
    <t xml:space="preserve">72217-33161  </t>
  </si>
  <si>
    <t xml:space="preserve">Potrubie vodov. z RAUTITAN STABIL D 32                                                                                  </t>
  </si>
  <si>
    <t xml:space="preserve">72217-3314   </t>
  </si>
  <si>
    <t xml:space="preserve">Potrubie vodov. z RAUTITAN STABIL D 26                                                                                  </t>
  </si>
  <si>
    <t xml:space="preserve">72217-3313   </t>
  </si>
  <si>
    <t xml:space="preserve">Potrubie vodov. z RAUTITAN STABIL D 20                                                                                  </t>
  </si>
  <si>
    <t xml:space="preserve">72217-3312   </t>
  </si>
  <si>
    <t xml:space="preserve">Opr. vodov. ocel. potr. záv. vsadenie odbočky do potr. DN 32                                                            </t>
  </si>
  <si>
    <t xml:space="preserve">72213-1914   </t>
  </si>
  <si>
    <t xml:space="preserve">Potrubie vod. z ocel. rúrok závit. pozink. 11353 DN 25                                                                  </t>
  </si>
  <si>
    <t xml:space="preserve">72213-0213   </t>
  </si>
  <si>
    <t xml:space="preserve">Potrubie vod. z ocel. rúrok závit. pozink. 11353 DN 15                                                                  </t>
  </si>
  <si>
    <t xml:space="preserve">72213-0211   </t>
  </si>
  <si>
    <t>722 - Vnútorný vodovod</t>
  </si>
  <si>
    <t>Ing. Pálka  Pavol</t>
  </si>
  <si>
    <t>Objekt :Zdravotechnika</t>
  </si>
  <si>
    <t>Položkovitý rozpočet na projekt na rok 2020</t>
  </si>
  <si>
    <t xml:space="preserve">Položkovitý rozpočet na projekt na rok 2020 </t>
  </si>
  <si>
    <t>ZRN</t>
  </si>
  <si>
    <t>VRN</t>
  </si>
  <si>
    <t xml:space="preserve">Zákazka: </t>
  </si>
  <si>
    <t xml:space="preserve">Spracoval: </t>
  </si>
  <si>
    <t xml:space="preserve">IČO: </t>
  </si>
  <si>
    <t xml:space="preserve">DIČ: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</si>
  <si>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</si>
  <si>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</si>
  <si>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</si>
  <si>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</si>
  <si>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</si>
  <si>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</si>
  <si>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</si>
  <si>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</si>
  <si>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</si>
  <si>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</si>
  <si>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</si>
  <si>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</si>
  <si>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</si>
  <si>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</si>
  <si>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</si>
  <si>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</si>
  <si>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 xml:space="preserve">F </t>
  </si>
  <si>
    <t xml:space="preserve">C </t>
  </si>
  <si>
    <t>Zariadenie staveniska</t>
  </si>
  <si>
    <t>Územie so sťaž. podmienk.</t>
  </si>
  <si>
    <t>Prevádzkové vplyvy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</si>
  <si>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</si>
  <si>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</si>
  <si>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</si>
  <si>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</si>
  <si>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</si>
  <si>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</si>
  <si>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</si>
  <si>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</si>
  <si>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</si>
  <si>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</si>
  <si>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Kód položky</t>
  </si>
  <si>
    <t>Množstvo</t>
  </si>
  <si>
    <t xml:space="preserve">Dodávateľ: </t>
  </si>
  <si>
    <t>Dňa: 4/2019</t>
  </si>
  <si>
    <t>Stavba: Zvýšenie kapacít infraštruktúry MŠ</t>
  </si>
  <si>
    <t>Odberateľ: Obec Sobotište</t>
  </si>
  <si>
    <t>Za rozpočet celkom</t>
  </si>
  <si>
    <t xml:space="preserve">kpl     </t>
  </si>
  <si>
    <t xml:space="preserve">PRÁCE A DODÁVKY PSV  spolu: </t>
  </si>
  <si>
    <t xml:space="preserve">m2      </t>
  </si>
  <si>
    <t xml:space="preserve">t       </t>
  </si>
  <si>
    <t>MAT</t>
  </si>
  <si>
    <t xml:space="preserve">kg      </t>
  </si>
  <si>
    <t xml:space="preserve">m       </t>
  </si>
  <si>
    <t xml:space="preserve">767 - Konštrukcie doplnk. kovové stavebné  spolu: </t>
  </si>
  <si>
    <t xml:space="preserve">Presun hmôt pre kovové stav. doplnk. konštr. v objektoch výšky do 6 m                                                   </t>
  </si>
  <si>
    <t xml:space="preserve">99876-7101   </t>
  </si>
  <si>
    <t>767</t>
  </si>
  <si>
    <t xml:space="preserve">76799-6801   </t>
  </si>
  <si>
    <t xml:space="preserve">kus     </t>
  </si>
  <si>
    <t xml:space="preserve">Mriežka PVC, 300 x 300 mm,                                                                                              </t>
  </si>
  <si>
    <t xml:space="preserve">553 9C2303   </t>
  </si>
  <si>
    <t xml:space="preserve">Montáž vetracích mriežok, VM                                                                                            </t>
  </si>
  <si>
    <t xml:space="preserve">76781-1100   </t>
  </si>
  <si>
    <t xml:space="preserve">Montáž okien plastových                                                                                                 </t>
  </si>
  <si>
    <t xml:space="preserve">76763-1510   </t>
  </si>
  <si>
    <t xml:space="preserve">Dvere vchodové 1-krídlové O, 3-bod. uzam.-výš.220, šír.100 cm, plné                                                     </t>
  </si>
  <si>
    <t xml:space="preserve">611 7A01631  </t>
  </si>
  <si>
    <t xml:space="preserve">611 4B12205  </t>
  </si>
  <si>
    <t xml:space="preserve">611 4B12204  </t>
  </si>
  <si>
    <t xml:space="preserve">Okno plast.1-krídlové V -výš120, šír.120 cm                                                                             </t>
  </si>
  <si>
    <t xml:space="preserve">611 4B12203  </t>
  </si>
  <si>
    <t xml:space="preserve">611 4B12202  </t>
  </si>
  <si>
    <t xml:space="preserve">611 4B12201  </t>
  </si>
  <si>
    <t xml:space="preserve">Dosky protipožiarne impregnované Rigips RFI 12,5mm                                                                      </t>
  </si>
  <si>
    <t xml:space="preserve">595 912540   </t>
  </si>
  <si>
    <t xml:space="preserve">Montáž podhľadov z dosiek sadrokartonových, rošt                                                                        </t>
  </si>
  <si>
    <t xml:space="preserve">76758-4641   </t>
  </si>
  <si>
    <t>767 - Konštrukcie doplnk. kovové stavebné</t>
  </si>
  <si>
    <t xml:space="preserve">766 - Konštrukcie stolárske  spolu: </t>
  </si>
  <si>
    <t xml:space="preserve">pár     </t>
  </si>
  <si>
    <t xml:space="preserve">Parapeta vnútorná - koncovka plastová biela                                                                             </t>
  </si>
  <si>
    <t xml:space="preserve">611 9A0206   </t>
  </si>
  <si>
    <t xml:space="preserve">Parapeta vnútorná komôrkové plastová šír.250 mm                                                                         </t>
  </si>
  <si>
    <t xml:space="preserve">611 9A0202   </t>
  </si>
  <si>
    <t>766 - Konštrukcie stolárske</t>
  </si>
  <si>
    <t xml:space="preserve">%       </t>
  </si>
  <si>
    <t xml:space="preserve">73 - ÚSTREDNE VYKUROVANIE  spolu: </t>
  </si>
  <si>
    <t xml:space="preserve">73000-0001   </t>
  </si>
  <si>
    <t>731</t>
  </si>
  <si>
    <t>73 - ÚSTREDNE VYKUROVANIE</t>
  </si>
  <si>
    <t xml:space="preserve">713 - Izolácie tepelné  spolu: </t>
  </si>
  <si>
    <t xml:space="preserve">Presun hmôt pre izolácie tepelné v objektoch výšky do 6 m                                                               </t>
  </si>
  <si>
    <t xml:space="preserve">99871-3201   </t>
  </si>
  <si>
    <t>713</t>
  </si>
  <si>
    <t xml:space="preserve">Polystyrén extrudovaný XPS - hr. 2x50 mm                                                                                </t>
  </si>
  <si>
    <t xml:space="preserve">283 1F1324   </t>
  </si>
  <si>
    <t xml:space="preserve">Montáž tep. izolácie podláh 2 x položenie                                                                               </t>
  </si>
  <si>
    <t xml:space="preserve">71312-1121   </t>
  </si>
  <si>
    <t xml:space="preserve">Doska izolačná Nobasil MPN hr.2x200mm 600x1000mm                                                                        </t>
  </si>
  <si>
    <t xml:space="preserve">631 5A0111   </t>
  </si>
  <si>
    <t xml:space="preserve">Montáž tep. izolácie stropov, položenie na vrch                                                                         </t>
  </si>
  <si>
    <t xml:space="preserve">71311-1111   </t>
  </si>
  <si>
    <t>713 - Izolácie tepelné</t>
  </si>
  <si>
    <t xml:space="preserve">711 - Izolácie proti vode a vlhkosti  spolu: </t>
  </si>
  <si>
    <t>711</t>
  </si>
  <si>
    <t xml:space="preserve">Lak asfaltový ALP-PENETRAL sudy                                                                                         </t>
  </si>
  <si>
    <t xml:space="preserve">111 631500   </t>
  </si>
  <si>
    <t xml:space="preserve">Zhotov. izolácie proti vlhkosti za studena vodor. náterom asfalt. penetr.                                               </t>
  </si>
  <si>
    <t xml:space="preserve">71111-1001   </t>
  </si>
  <si>
    <t>711 - Izolácie proti vode a vlhkosti</t>
  </si>
  <si>
    <t>PRÁCE A DODÁVKY PSV</t>
  </si>
  <si>
    <t xml:space="preserve">PRÁCE A DODÁVKY HSV  spolu: </t>
  </si>
  <si>
    <t xml:space="preserve">9 - OSTATNÉ KONŠTRUKCIE A PRÁCE  spolu: </t>
  </si>
  <si>
    <t xml:space="preserve">Poplatok za ulož.a znešk.staveb.sute na vymedzených skládkach "O"-ostatný odpad                                         </t>
  </si>
  <si>
    <t xml:space="preserve">97913-1409   </t>
  </si>
  <si>
    <t>013</t>
  </si>
  <si>
    <t xml:space="preserve">Vybúranie obkladov vnút. z obkladačiek plochy nad 2 m2                                                                  </t>
  </si>
  <si>
    <t xml:space="preserve">97805-9531   </t>
  </si>
  <si>
    <t xml:space="preserve">Vysek. kapies v murive z tehál do 0,10 m2 hĺ. do 30 cm                                                                  </t>
  </si>
  <si>
    <t xml:space="preserve">97303-1325   </t>
  </si>
  <si>
    <t xml:space="preserve">m3      </t>
  </si>
  <si>
    <t xml:space="preserve">Vybúr. otvorov do 4 m2 v murive tehl. MV, MVC hr. do 30 cm                                                              </t>
  </si>
  <si>
    <t xml:space="preserve">97103-3641   </t>
  </si>
  <si>
    <t xml:space="preserve">Vybúranie kov. dverných zárubní do 2 m2                                                                                 </t>
  </si>
  <si>
    <t xml:space="preserve">96807-2455   </t>
  </si>
  <si>
    <t xml:space="preserve">Vybúranie rámov okien drev. dvojitých alebo zdvoj. do 2 m2                                                              </t>
  </si>
  <si>
    <t xml:space="preserve">96806-2355   </t>
  </si>
  <si>
    <t xml:space="preserve">Vybúranie rámov okien drev. dvojitých alebo zdvoj. do 1 m2                                                              </t>
  </si>
  <si>
    <t xml:space="preserve">96806-2354   </t>
  </si>
  <si>
    <t xml:space="preserve">Vyvesenie alebo zavesenie drev. krídiel okien nad 1,5 m2                                                                </t>
  </si>
  <si>
    <t xml:space="preserve">96806-1113   </t>
  </si>
  <si>
    <t xml:space="preserve">Vyvesenie alebo zavesenie drev. krídiel okien do 1,5 m2                                                                 </t>
  </si>
  <si>
    <t xml:space="preserve">96806-1112   </t>
  </si>
  <si>
    <t xml:space="preserve">Odstránenie násypov pod podlahy hr. do 10 cm nad 2 m2                                                                   </t>
  </si>
  <si>
    <t xml:space="preserve">96508-2923   </t>
  </si>
  <si>
    <t xml:space="preserve">Búr. podkl. betón alebo liat. asfalt hr. do 10 cm nad 4 m2                                                              </t>
  </si>
  <si>
    <t xml:space="preserve">96504-2141   </t>
  </si>
  <si>
    <t>9 - OSTATNÉ KONŠTRUKCIE A PRÁCE</t>
  </si>
  <si>
    <t xml:space="preserve">6 - ÚPRAVY POVRCHOV, PODLAHY, VÝPLNE  spolu: </t>
  </si>
  <si>
    <t xml:space="preserve">Poter pieskocement. min. 25 MPa ocel. hladený alebo liaty hr. do 3 cm - v miestn. s pláv. podlahou                      </t>
  </si>
  <si>
    <t xml:space="preserve">63245-1063   </t>
  </si>
  <si>
    <t>011</t>
  </si>
  <si>
    <t xml:space="preserve">Výstuž betónových mazanín zo zvarovaných sietí Kari 150/150/4mm                                                         </t>
  </si>
  <si>
    <t xml:space="preserve">63136-2021   </t>
  </si>
  <si>
    <t xml:space="preserve">Mazanina z betónu prostého tr. C16/20 hr. 12-24 cm                                                                      </t>
  </si>
  <si>
    <t xml:space="preserve">63131-5611   </t>
  </si>
  <si>
    <t xml:space="preserve">Mazanina z betónu prostého tr. B 20 hr. 5-8 cm                                                                          </t>
  </si>
  <si>
    <t xml:space="preserve">63131-2611   </t>
  </si>
  <si>
    <t xml:space="preserve">Rohová lišta Al 100x100 mm s tkaninou k zateplovaniu stien                                                              </t>
  </si>
  <si>
    <t xml:space="preserve">62999-4006   </t>
  </si>
  <si>
    <t xml:space="preserve">Zatepl.vonk.ostenia šírka do 250mm om.su.zm. hr.25mm                                                                    </t>
  </si>
  <si>
    <t xml:space="preserve">62999-35111  </t>
  </si>
  <si>
    <t xml:space="preserve">Soklový profil zakladací  pre 15cm hr. fasádne izol.dosky                                                               </t>
  </si>
  <si>
    <t xml:space="preserve">62999-13131  </t>
  </si>
  <si>
    <t xml:space="preserve">Kontaktný zateplovací systém hr. 150 mm (miner.vlna) natĺkacie kotvy                                                    </t>
  </si>
  <si>
    <t xml:space="preserve">62525-45151  </t>
  </si>
  <si>
    <t xml:space="preserve">Vonk. omietka stien Silikónová 1,5 mm                                                                                   </t>
  </si>
  <si>
    <t xml:space="preserve">62512-66151  </t>
  </si>
  <si>
    <t xml:space="preserve">Zateplenie stien extrud. polystyrén hr.10 cm                                                                            </t>
  </si>
  <si>
    <t xml:space="preserve">62512-44051  </t>
  </si>
  <si>
    <t xml:space="preserve">Omietka vonk. stien -Marmolit strednozrnná                                                                              </t>
  </si>
  <si>
    <t xml:space="preserve">62246-5112   </t>
  </si>
  <si>
    <t xml:space="preserve">Omietka vonk. stien tenkovrstv. ryhovaná strednozrná                                                                    </t>
  </si>
  <si>
    <t xml:space="preserve">62246-4151   </t>
  </si>
  <si>
    <t>6 - ÚPRAVY POVRCHOV, PODLAHY, VÝPLNE</t>
  </si>
  <si>
    <t xml:space="preserve">3 - ZVISLÉ A KOMPLETNÉ KONŠTRUKCIE  spolu: </t>
  </si>
  <si>
    <t xml:space="preserve">Podrezanie obvodového muriva s vložením izolácie proti vlhkosti                                                         </t>
  </si>
  <si>
    <t xml:space="preserve">34000-10011  </t>
  </si>
  <si>
    <t>012</t>
  </si>
  <si>
    <t>3 - ZVISLÉ A KOMPLETNÉ KONŠTRUKCIE</t>
  </si>
  <si>
    <t>PRÁCE A DODÁVKY HSV</t>
  </si>
  <si>
    <t>číslo</t>
  </si>
  <si>
    <t>%</t>
  </si>
  <si>
    <t>Jednotková</t>
  </si>
  <si>
    <t>cena</t>
  </si>
  <si>
    <t>jednotka</t>
  </si>
  <si>
    <t>výmera</t>
  </si>
  <si>
    <t>výkaz-výmer</t>
  </si>
  <si>
    <t>cenníka</t>
  </si>
  <si>
    <t>DPH</t>
  </si>
  <si>
    <t>Merná</t>
  </si>
  <si>
    <t>Popis položky, stavebného dielu, remesla,</t>
  </si>
  <si>
    <t>Kód</t>
  </si>
  <si>
    <t>Por.</t>
  </si>
  <si>
    <t>Stavba : Zvýšenie kapacít infraštruktúry MŠ Sobotište</t>
  </si>
  <si>
    <t xml:space="preserve">JKSO : </t>
  </si>
  <si>
    <t>Projektant: Ing. Pavol Pálka</t>
  </si>
  <si>
    <t>Dátum:</t>
  </si>
  <si>
    <t>Spracoval:</t>
  </si>
  <si>
    <t xml:space="preserve">Okno plast.1-krídlové S -výš.110, šír.60 cm                                                             </t>
  </si>
  <si>
    <t xml:space="preserve">Okno plast.1-krídlové O -výš.150, šír.110 cm                                              </t>
  </si>
  <si>
    <t xml:space="preserve">Okno plast.2-krídlové OS -výš.150, šír.110 cm                                              </t>
  </si>
  <si>
    <t>Demontáž ostatných doplnkov, do 50 kg</t>
  </si>
  <si>
    <t xml:space="preserve">Okno plast.1-krídlové S -výš.60, šír.120 cm                                                       </t>
  </si>
  <si>
    <t xml:space="preserve">735 - Vykurovacie telesá  spolu: </t>
  </si>
  <si>
    <t xml:space="preserve">hod     </t>
  </si>
  <si>
    <t xml:space="preserve">Vykurovacia skuška  HZS T6                                                                                              </t>
  </si>
  <si>
    <t xml:space="preserve">73599-9906   </t>
  </si>
  <si>
    <t xml:space="preserve">ks      </t>
  </si>
  <si>
    <t xml:space="preserve">Zátka odvzušňovacia s o-krúžkom R 1/2 - 9572863                                                                         </t>
  </si>
  <si>
    <t xml:space="preserve">484 9C5609   </t>
  </si>
  <si>
    <t xml:space="preserve">10 ks   </t>
  </si>
  <si>
    <t xml:space="preserve">Zátka s o-krúžkom R 1/2 - 9572862                                                                                       </t>
  </si>
  <si>
    <t xml:space="preserve">484 9C5608   </t>
  </si>
  <si>
    <t xml:space="preserve">sada    </t>
  </si>
  <si>
    <t xml:space="preserve">Sada vŕtacej konzoly pre variant prípoja „Kompakt“ - 9564238                                                            </t>
  </si>
  <si>
    <t xml:space="preserve">484 9C5401   </t>
  </si>
  <si>
    <t xml:space="preserve">Teleso vyh.doskové dvojité typ 22VK-600/1600                                                                            </t>
  </si>
  <si>
    <t xml:space="preserve">484 521371   </t>
  </si>
  <si>
    <t xml:space="preserve">Teleso vyh.doskové dvojité typ 22VK-600/1200                                                                            </t>
  </si>
  <si>
    <t xml:space="preserve">484 521331   </t>
  </si>
  <si>
    <t xml:space="preserve">Teleso vyh.doskové dvojité typ 22VK-600/1000                                                                            </t>
  </si>
  <si>
    <t xml:space="preserve">484 521311   </t>
  </si>
  <si>
    <t xml:space="preserve">Teleso vyh.doskové dvojité typ 22VK-600/800                                                                             </t>
  </si>
  <si>
    <t xml:space="preserve">484 521291   </t>
  </si>
  <si>
    <t xml:space="preserve">Montáž vyhr. telies oc.doskové dvojité bez odvzd. KORAD-22K Hdo600/Ldo2000mm                                            </t>
  </si>
  <si>
    <t xml:space="preserve">73515-9645   </t>
  </si>
  <si>
    <t xml:space="preserve">Vykur. telesá panel. 2 radové, tlak. skúšky telies vodou                                                                </t>
  </si>
  <si>
    <t xml:space="preserve">73515-8120   </t>
  </si>
  <si>
    <t>735 - Vykurovacie telesá</t>
  </si>
  <si>
    <t xml:space="preserve">734 - Armatúry  spolu: </t>
  </si>
  <si>
    <t xml:space="preserve">Príslušenstvo tlakomerov, prípojky tlakomerov DN 15                                                                     </t>
  </si>
  <si>
    <t xml:space="preserve">73442-4933   </t>
  </si>
  <si>
    <t xml:space="preserve">Príslušenstvo tlakomerov, kohúty čapové K70-181-716 M 20x1,5                                                            </t>
  </si>
  <si>
    <t xml:space="preserve">73442-4912   </t>
  </si>
  <si>
    <t xml:space="preserve">Tlakomery deformačné so spodným prípojom 53312 pr. 100                                                                  </t>
  </si>
  <si>
    <t xml:space="preserve">73442-1150   </t>
  </si>
  <si>
    <t xml:space="preserve">Filter závitový  25                                                                                                     </t>
  </si>
  <si>
    <t xml:space="preserve">73429-1244   </t>
  </si>
  <si>
    <t xml:space="preserve">Kohúty plniace a vypúšťacie G 1/2                                                                                       </t>
  </si>
  <si>
    <t xml:space="preserve">73429-1113   </t>
  </si>
  <si>
    <t xml:space="preserve">Skrutkovanie priame Ve 4300 G 3/4                                                                                       </t>
  </si>
  <si>
    <t xml:space="preserve">73426-1224   </t>
  </si>
  <si>
    <t xml:space="preserve">Ventily spätné závitové  G 5/4                                                                                          </t>
  </si>
  <si>
    <t xml:space="preserve">73424-1216   </t>
  </si>
  <si>
    <t xml:space="preserve">Ventily spätné závitové  G 1                                                                                            </t>
  </si>
  <si>
    <t xml:space="preserve">73424-1215   </t>
  </si>
  <si>
    <t xml:space="preserve">Ventil gulový k expanzomatu G 3/4                                                                                       </t>
  </si>
  <si>
    <t xml:space="preserve">73423-1614   </t>
  </si>
  <si>
    <t xml:space="preserve">Ventil gulový G 5/4                                                                                                     </t>
  </si>
  <si>
    <t xml:space="preserve">73423-1216   </t>
  </si>
  <si>
    <t xml:space="preserve">Ventil gulový G 1                                                                                                       </t>
  </si>
  <si>
    <t xml:space="preserve">73423-1215   </t>
  </si>
  <si>
    <t xml:space="preserve">Ventil gulový G 1/2                                                                                                     </t>
  </si>
  <si>
    <t xml:space="preserve">73423-1213   </t>
  </si>
  <si>
    <t xml:space="preserve">sub.    </t>
  </si>
  <si>
    <t xml:space="preserve">Ventil kompakt-hlavica                                                                                                  </t>
  </si>
  <si>
    <t xml:space="preserve">73422-26631  </t>
  </si>
  <si>
    <t xml:space="preserve">Ventil odvzdušňovací závitový samočinný ON13 7311 DN 15                                                                 </t>
  </si>
  <si>
    <t xml:space="preserve">73421-2113   </t>
  </si>
  <si>
    <t>734 - Armatúry</t>
  </si>
  <si>
    <t xml:space="preserve">733 - Rozvod potrubia  spolu: </t>
  </si>
  <si>
    <t xml:space="preserve">Doplnková konštrukcia HZS T5                                                                                            </t>
  </si>
  <si>
    <t xml:space="preserve">73399-9905   </t>
  </si>
  <si>
    <t xml:space="preserve">Sekacie - buracie práce HZS T4                                                                                          </t>
  </si>
  <si>
    <t xml:space="preserve">73399-9904   </t>
  </si>
  <si>
    <t xml:space="preserve">Doplnková konštrukcia                                                                                                   </t>
  </si>
  <si>
    <t xml:space="preserve">272 4A9100   </t>
  </si>
  <si>
    <t xml:space="preserve">Tlaková skúška potrubia plastového do d 50                                                                              </t>
  </si>
  <si>
    <t xml:space="preserve">73339-1102   </t>
  </si>
  <si>
    <t xml:space="preserve">Tlaková skúška potrubia plastového do d 32                                                                              </t>
  </si>
  <si>
    <t xml:space="preserve">73339-1101   </t>
  </si>
  <si>
    <t xml:space="preserve">Tvarovky PEX                                                                                                            </t>
  </si>
  <si>
    <t xml:space="preserve">73332-23031  </t>
  </si>
  <si>
    <t xml:space="preserve">Potrubie plastové RAUTITAL STABIL 40                                                                                    </t>
  </si>
  <si>
    <t xml:space="preserve">73332-2106   </t>
  </si>
  <si>
    <t xml:space="preserve">Potrubie plastové RAUTITAN STABIL 32                                                                                    </t>
  </si>
  <si>
    <t xml:space="preserve">73332-2105   </t>
  </si>
  <si>
    <t xml:space="preserve">Potrubie plastové RAUTITAN STABIL 16                                                                                    </t>
  </si>
  <si>
    <t xml:space="preserve">73332-2102   </t>
  </si>
  <si>
    <t xml:space="preserve">Tlaková skúška potrubia Cu do d 35                                                                                      </t>
  </si>
  <si>
    <t xml:space="preserve">73329-1101   </t>
  </si>
  <si>
    <t xml:space="preserve">Tvarovky Cu                                                                                                             </t>
  </si>
  <si>
    <t xml:space="preserve">73323-11031  </t>
  </si>
  <si>
    <t xml:space="preserve">Potrubie Cu tvrdé-mäkké pájkovanie d 35                                                                                 </t>
  </si>
  <si>
    <t xml:space="preserve">73322-3106   </t>
  </si>
  <si>
    <t xml:space="preserve">Potrubie Cu tvrdé-mäkké pájkovanie d 28                                                                                 </t>
  </si>
  <si>
    <t xml:space="preserve">73322-3105   </t>
  </si>
  <si>
    <t xml:space="preserve">Potrubie Cu tvrdé-mäkké pájkovanie d 22                                                                                 </t>
  </si>
  <si>
    <t xml:space="preserve">73322-3104   </t>
  </si>
  <si>
    <t xml:space="preserve">Manžety prestupové pre rúrky do DN 50                                                                                   </t>
  </si>
  <si>
    <t xml:space="preserve">73319-1113   </t>
  </si>
  <si>
    <t>733 - Rozvod potrubia</t>
  </si>
  <si>
    <t xml:space="preserve">732 - Strojovne  spolu: </t>
  </si>
  <si>
    <t xml:space="preserve">súbor   </t>
  </si>
  <si>
    <t xml:space="preserve">Riadiacia jednotka Danfoss Link CC                                                                                      </t>
  </si>
  <si>
    <t xml:space="preserve">73252-12011  </t>
  </si>
  <si>
    <t xml:space="preserve">Rychlomontážna sada Buderus-HSM-25 E                                                                                    </t>
  </si>
  <si>
    <t xml:space="preserve">73241-2112   </t>
  </si>
  <si>
    <t xml:space="preserve">Rychlomontážna sada Buderus-HS 25/4 E                                                                                   </t>
  </si>
  <si>
    <t xml:space="preserve">73241-2111   </t>
  </si>
  <si>
    <t xml:space="preserve">Nádoby expanzné Reflex NG-35                                                                                            </t>
  </si>
  <si>
    <t xml:space="preserve">73233-1514   </t>
  </si>
  <si>
    <t xml:space="preserve">Rozdelovač a zberač Buderus-2/25/25                                                                                     </t>
  </si>
  <si>
    <t xml:space="preserve">73211-1125   </t>
  </si>
  <si>
    <t>732 - Strojovne</t>
  </si>
  <si>
    <t xml:space="preserve">Izolácia hadicová K-Flex Color ST priem.35 mm - COHX 32 035                                                             </t>
  </si>
  <si>
    <t xml:space="preserve">272 3A1854   </t>
  </si>
  <si>
    <t xml:space="preserve">Izolácia hadicová K-Flex Color ST priem.28 mm - COHX 32 028                                                             </t>
  </si>
  <si>
    <t xml:space="preserve">272 3A1853   </t>
  </si>
  <si>
    <t xml:space="preserve">Izolácia hadicová K-FLEX EC -pr.had.32mm - ECHX 06 035                                                                  </t>
  </si>
  <si>
    <t xml:space="preserve">272 3A0112   </t>
  </si>
  <si>
    <t xml:space="preserve">Izolácia hadicová K-FLEX EC -pr.had.25 mm - ECHX 06 025                                                                 </t>
  </si>
  <si>
    <t xml:space="preserve">272 3A0109   </t>
  </si>
  <si>
    <t xml:space="preserve">Izolácia hadicová K-FLEX EC -pr.had.17 mm - ECHX 06 017                                                                 </t>
  </si>
  <si>
    <t xml:space="preserve">272 3A0106   </t>
  </si>
  <si>
    <t xml:space="preserve">Montáž tep. izolácie potrubia skružami PE upevn. sponou potr. DN 40                                                     </t>
  </si>
  <si>
    <t xml:space="preserve">71346-2115   </t>
  </si>
  <si>
    <t xml:space="preserve">Montáž tep. izolácie potrubia skružami PE upevn. sponou potr. DN 32                                                     </t>
  </si>
  <si>
    <t xml:space="preserve">71346-2114   </t>
  </si>
  <si>
    <t xml:space="preserve">Montáž tep. izolácie potrubia skružami PE upevn. sponou potr. DN 16                                                     </t>
  </si>
  <si>
    <t xml:space="preserve">71346-2111   </t>
  </si>
  <si>
    <t>Objekt : Vykurovanie</t>
  </si>
  <si>
    <t>Mesiac 2011</t>
  </si>
  <si>
    <t>Obdobie</t>
  </si>
  <si>
    <t>Miesto:  Sobotište</t>
  </si>
  <si>
    <t>IČO: 00310018</t>
  </si>
  <si>
    <t>Vykurovanie a zdravotechnika (viď časť "Objekt : Vykurovanie" a "Objekt : Zdravotechnika")</t>
  </si>
  <si>
    <t xml:space="preserve">Príslušenstvo tlakomerov, prípojky tlakomerov DN 10                                                                     </t>
  </si>
  <si>
    <t xml:space="preserve">73442-4932   </t>
  </si>
  <si>
    <t xml:space="preserve">Príslušenstvo tlakomerov, kohúty čapové K70-181-716 M 12x1,5                                                            </t>
  </si>
  <si>
    <t xml:space="preserve">73442-4911   </t>
  </si>
  <si>
    <t xml:space="preserve">Tlakomery                                                                                                               </t>
  </si>
  <si>
    <t xml:space="preserve">73442-2110   </t>
  </si>
  <si>
    <t xml:space="preserve">Zmiešavaci ventil Danfoss-TVM-W -20                                                                                     </t>
  </si>
  <si>
    <t xml:space="preserve">73429-51121  </t>
  </si>
  <si>
    <t xml:space="preserve">Filter závitový 15                                                                                                      </t>
  </si>
  <si>
    <t xml:space="preserve">73429-1242   </t>
  </si>
  <si>
    <t xml:space="preserve">Skrutkovanie priame V 4300 G 1                                                                                          </t>
  </si>
  <si>
    <t xml:space="preserve">73426-1215   </t>
  </si>
  <si>
    <t xml:space="preserve">Čerpadlo obehové teplov. závit. 15-14 rozst. 8 cm do 0,7 m3/h štand. kvalita                                            </t>
  </si>
  <si>
    <t xml:space="preserve">73242-2311   </t>
  </si>
  <si>
    <t xml:space="preserve">Príslušenstvo k expanzným nádobám, konzola mosadzná                                                                     </t>
  </si>
  <si>
    <t xml:space="preserve">73233-1911   </t>
  </si>
  <si>
    <t xml:space="preserve">Nádoby expanzné Flamco-Airfix-A18/3                                                                                     </t>
  </si>
  <si>
    <t xml:space="preserve">73233-1513   </t>
  </si>
  <si>
    <t xml:space="preserve">Ohrievače vody BUDERUS-SU-200/5-E                                                                                       </t>
  </si>
  <si>
    <t xml:space="preserve">484 1D0700   </t>
  </si>
  <si>
    <t xml:space="preserve">Montáž ohrievačov vody stojatých  do 200 l                                                                              </t>
  </si>
  <si>
    <t xml:space="preserve">73221-9301   </t>
  </si>
  <si>
    <t>721</t>
  </si>
  <si>
    <t xml:space="preserve">722 - Vnútorný vodovod  spolu: </t>
  </si>
  <si>
    <t xml:space="preserve">Sekacie - buracie práce  HZS T6                                                                                         </t>
  </si>
  <si>
    <t xml:space="preserve">72299-9906   </t>
  </si>
  <si>
    <t xml:space="preserve">Doplnková konštrukcia - montáž                                                                                          </t>
  </si>
  <si>
    <t xml:space="preserve">72299-9905   </t>
  </si>
  <si>
    <t xml:space="preserve">Preplachovanie a dezinfekcia vodov. potrubia do DN 80                                                                   </t>
  </si>
  <si>
    <t xml:space="preserve">72229-0234   </t>
  </si>
  <si>
    <t xml:space="preserve">Tlakové skúšky vodov. potrubia závitového do DN 50                                                                      </t>
  </si>
  <si>
    <t xml:space="preserve">72229-0226   </t>
  </si>
  <si>
    <t xml:space="preserve">Armat. vod. s 2 závit. ventil poistný  G 3/4                                                                            </t>
  </si>
  <si>
    <t xml:space="preserve">72223-1162   </t>
  </si>
  <si>
    <t xml:space="preserve">Armat. vodov. s 2 závitmi, ventil spätný  G 1                                                                           </t>
  </si>
  <si>
    <t xml:space="preserve">72223-1063   </t>
  </si>
  <si>
    <t xml:space="preserve">Armat. vodov. s 2 závitmi, ventil spätný  G 1/2                                                                         </t>
  </si>
  <si>
    <t xml:space="preserve">72223-1061   </t>
  </si>
  <si>
    <t xml:space="preserve">Ventil gulový  G 1                                                                                                      </t>
  </si>
  <si>
    <t xml:space="preserve">72223-0103   </t>
  </si>
  <si>
    <t xml:space="preserve">Ventil gulový G 3/4                                                                                                     </t>
  </si>
  <si>
    <t xml:space="preserve">72223-0102   </t>
  </si>
  <si>
    <t xml:space="preserve">Ventil  gulový G 1/2                                                                                                    </t>
  </si>
  <si>
    <t xml:space="preserve">72223-0101   </t>
  </si>
  <si>
    <t xml:space="preserve">Armat. vodov. s 1 závitom, ventil vypúšťací K 275 M G 1/2                                                               </t>
  </si>
  <si>
    <t xml:space="preserve">72222-2219   </t>
  </si>
  <si>
    <t xml:space="preserve">Arm. vod. s 1 závitom, nástenka K 247 pre batériu G 1/2x150mm                                                           </t>
  </si>
  <si>
    <t xml:space="preserve">72222-0121   </t>
  </si>
  <si>
    <t xml:space="preserve">Opr. uzatvorenie alebo otvorenie vodov. potrubia                                                                        </t>
  </si>
  <si>
    <t xml:space="preserve">72219-0901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</si>
</sst>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,##0.000"/>
    <numFmt numFmtId="166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CE"/>
      <family val="2"/>
      <charset val="238"/>
    </font>
    <font>
      <b/>
      <sz val="8"/>
      <color indexed="9"/>
      <name val="Arial Narrow"/>
      <family val="2"/>
      <charset val="238"/>
    </font>
    <font>
      <sz val="8"/>
      <color indexed="9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23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8"/>
      </left>
      <right style="thin">
        <color indexed="9"/>
      </right>
      <top style="thin">
        <color indexed="23"/>
      </top>
      <bottom/>
      <diagonal/>
    </border>
    <border>
      <left style="double">
        <color indexed="8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double">
        <color indexed="8"/>
      </left>
      <right style="thin">
        <color indexed="9"/>
      </right>
      <top/>
      <bottom style="thin">
        <color indexed="9"/>
      </bottom>
      <diagonal/>
    </border>
    <border>
      <left style="double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ouble">
        <color indexed="8"/>
      </top>
      <bottom/>
      <diagonal/>
    </border>
    <border>
      <left style="thin">
        <color indexed="9"/>
      </left>
      <right/>
      <top style="thin">
        <color indexed="23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double">
        <color indexed="8"/>
      </right>
      <top style="double">
        <color indexed="8"/>
      </top>
      <bottom/>
      <diagonal/>
    </border>
    <border>
      <left style="thin">
        <color indexed="9"/>
      </left>
      <right style="double">
        <color indexed="8"/>
      </right>
      <top style="thin">
        <color indexed="23"/>
      </top>
      <bottom/>
      <diagonal/>
    </border>
    <border>
      <left style="thin">
        <color indexed="9"/>
      </left>
      <right style="double">
        <color indexed="8"/>
      </right>
      <top/>
      <bottom/>
      <diagonal/>
    </border>
    <border>
      <left style="thin">
        <color indexed="9"/>
      </left>
      <right style="double">
        <color indexed="8"/>
      </right>
      <top/>
      <bottom style="thin">
        <color indexed="9"/>
      </bottom>
      <diagonal/>
    </border>
    <border>
      <left style="thin">
        <color indexed="9"/>
      </left>
      <right style="double">
        <color indexed="8"/>
      </right>
      <top style="thin">
        <color indexed="9"/>
      </top>
      <bottom style="thin">
        <color indexed="9"/>
      </bottom>
      <diagonal/>
    </border>
    <border>
      <left style="double">
        <color indexed="8"/>
      </left>
      <right style="thin">
        <color indexed="9"/>
      </right>
      <top style="double">
        <color indexed="8"/>
      </top>
      <bottom/>
      <diagonal/>
    </border>
    <border>
      <left/>
      <right style="thin">
        <color indexed="9"/>
      </right>
      <top style="double">
        <color indexed="8"/>
      </top>
      <bottom/>
      <diagonal/>
    </border>
    <border>
      <left style="double">
        <color indexed="8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double">
        <color indexed="8"/>
      </left>
      <right style="thin">
        <color indexed="9"/>
      </right>
      <top style="double">
        <color indexed="8"/>
      </top>
      <bottom style="thin">
        <color indexed="23"/>
      </bottom>
      <diagonal/>
    </border>
    <border>
      <left/>
      <right style="thin">
        <color indexed="9"/>
      </right>
      <top style="double">
        <color indexed="8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 style="double">
        <color indexed="8"/>
      </top>
      <bottom style="thin">
        <color indexed="23"/>
      </bottom>
      <diagonal/>
    </border>
    <border>
      <left style="thin">
        <color indexed="9"/>
      </left>
      <right/>
      <top style="double">
        <color indexed="8"/>
      </top>
      <bottom style="thin">
        <color indexed="23"/>
      </bottom>
      <diagonal/>
    </border>
    <border>
      <left style="thin">
        <color indexed="9"/>
      </left>
      <right style="double">
        <color indexed="8"/>
      </right>
      <top style="double">
        <color indexed="8"/>
      </top>
      <bottom style="thin">
        <color indexed="23"/>
      </bottom>
      <diagonal/>
    </border>
    <border>
      <left style="double">
        <color indexed="8"/>
      </left>
      <right style="thin">
        <color indexed="23"/>
      </right>
      <top style="double">
        <color indexed="8"/>
      </top>
      <bottom style="thin">
        <color indexed="23"/>
      </bottom>
      <diagonal/>
    </border>
    <border>
      <left style="double">
        <color indexed="8"/>
      </left>
      <right style="thin">
        <color indexed="23"/>
      </right>
      <top/>
      <bottom/>
      <diagonal/>
    </border>
    <border>
      <left style="double">
        <color indexed="8"/>
      </left>
      <right style="thin">
        <color indexed="23"/>
      </right>
      <top style="thin">
        <color indexed="23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23"/>
      </top>
      <bottom/>
      <diagonal/>
    </border>
    <border>
      <left/>
      <right style="thin">
        <color indexed="9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double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double">
        <color indexed="8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double">
        <color indexed="8"/>
      </right>
      <top style="thin">
        <color indexed="9"/>
      </top>
      <bottom/>
      <diagonal/>
    </border>
    <border>
      <left style="thin">
        <color indexed="9"/>
      </left>
      <right style="thin">
        <color indexed="23"/>
      </right>
      <top style="thin">
        <color indexed="23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3"/>
      </left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23"/>
      </bottom>
      <diagonal/>
    </border>
    <border>
      <left style="thin">
        <color indexed="23"/>
      </left>
      <right/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9"/>
      </left>
      <right/>
      <top/>
      <bottom style="thin">
        <color indexed="23"/>
      </bottom>
      <diagonal/>
    </border>
    <border>
      <left style="thin">
        <color indexed="23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double">
        <color indexed="8"/>
      </bottom>
      <diagonal/>
    </border>
    <border>
      <left style="double">
        <color indexed="8"/>
      </left>
      <right style="thin">
        <color indexed="9"/>
      </right>
      <top style="double">
        <color indexed="8"/>
      </top>
      <bottom style="thin">
        <color indexed="9"/>
      </bottom>
      <diagonal/>
    </border>
    <border>
      <left/>
      <right style="thin">
        <color indexed="9"/>
      </right>
      <top style="double">
        <color indexed="8"/>
      </top>
      <bottom style="thin">
        <color indexed="9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2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23"/>
      </right>
      <top style="double">
        <color indexed="8"/>
      </top>
      <bottom/>
      <diagonal/>
    </border>
    <border>
      <left style="double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/>
      <right style="double">
        <color indexed="8"/>
      </right>
      <top style="thin">
        <color indexed="8"/>
      </top>
      <bottom style="thin">
        <color indexed="23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23"/>
      </top>
      <bottom/>
      <diagonal/>
    </border>
    <border>
      <left style="thin">
        <color indexed="9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9"/>
      </left>
      <right style="thin">
        <color indexed="23"/>
      </right>
      <top/>
      <bottom/>
      <diagonal/>
    </border>
    <border>
      <left style="thin">
        <color indexed="9"/>
      </left>
      <right style="thin">
        <color indexed="23"/>
      </right>
      <top/>
      <bottom style="double">
        <color indexed="8"/>
      </bottom>
      <diagonal/>
    </border>
    <border>
      <left style="thin">
        <color indexed="9"/>
      </left>
      <right/>
      <top style="thin">
        <color indexed="23"/>
      </top>
      <bottom style="double">
        <color indexed="8"/>
      </bottom>
      <diagonal/>
    </border>
    <border>
      <left style="thin">
        <color indexed="9"/>
      </left>
      <right style="double">
        <color indexed="8"/>
      </right>
      <top/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23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  <border>
      <left/>
      <right/>
      <top style="thin">
        <color indexed="23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/>
      <right/>
      <top style="double">
        <color indexed="8"/>
      </top>
      <bottom style="thin">
        <color indexed="9"/>
      </bottom>
      <diagonal/>
    </border>
    <border>
      <left style="double">
        <color indexed="8"/>
      </left>
      <right style="thin">
        <color indexed="23"/>
      </right>
      <top style="thin">
        <color indexed="8"/>
      </top>
      <bottom style="double">
        <color indexed="8"/>
      </bottom>
      <diagonal/>
    </border>
    <border>
      <left style="thin">
        <color indexed="9"/>
      </left>
      <right style="thin">
        <color indexed="23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23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9"/>
      </left>
      <right/>
      <top style="thin">
        <color indexed="9"/>
      </top>
      <bottom style="double">
        <color indexed="8"/>
      </bottom>
      <diagonal/>
    </border>
    <border>
      <left/>
      <right/>
      <top style="thin">
        <color indexed="9"/>
      </top>
      <bottom style="double">
        <color indexed="8"/>
      </bottom>
      <diagonal/>
    </border>
    <border>
      <left/>
      <right style="thin">
        <color indexed="9"/>
      </right>
      <top style="thin">
        <color indexed="9"/>
      </top>
      <bottom style="double">
        <color indexed="8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167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164" fontId="1" fillId="0" borderId="8" xfId="0" applyNumberFormat="1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164" fontId="1" fillId="0" borderId="22" xfId="0" applyNumberFormat="1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5" fillId="0" borderId="25" xfId="0" applyFont="1" applyFill="1" applyBorder="1"/>
    <xf numFmtId="0" fontId="5" fillId="0" borderId="26" xfId="0" applyFont="1" applyFill="1" applyBorder="1"/>
    <xf numFmtId="0" fontId="5" fillId="0" borderId="6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12" xfId="0" applyFont="1" applyFill="1" applyBorder="1"/>
    <xf numFmtId="0" fontId="4" fillId="0" borderId="17" xfId="0" applyFont="1" applyFill="1" applyBorder="1"/>
    <xf numFmtId="0" fontId="4" fillId="0" borderId="21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1" fillId="0" borderId="22" xfId="0" applyFont="1" applyFill="1" applyBorder="1"/>
    <xf numFmtId="0" fontId="1" fillId="0" borderId="29" xfId="0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4" fillId="0" borderId="29" xfId="0" applyFont="1" applyFill="1" applyBorder="1"/>
    <xf numFmtId="0" fontId="4" fillId="0" borderId="31" xfId="0" applyFont="1" applyFill="1" applyBorder="1"/>
    <xf numFmtId="0" fontId="4" fillId="0" borderId="8" xfId="0" applyFont="1" applyFill="1" applyBorder="1"/>
    <xf numFmtId="0" fontId="3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30" xfId="0" applyFont="1" applyFill="1" applyBorder="1"/>
    <xf numFmtId="0" fontId="4" fillId="0" borderId="28" xfId="0" applyFont="1" applyFill="1" applyBorder="1"/>
    <xf numFmtId="0" fontId="4" fillId="0" borderId="9" xfId="0" applyFont="1" applyFill="1" applyBorder="1"/>
    <xf numFmtId="0" fontId="4" fillId="0" borderId="34" xfId="0" applyFont="1" applyFill="1" applyBorder="1" applyAlignment="1">
      <alignment horizontal="center"/>
    </xf>
    <xf numFmtId="164" fontId="1" fillId="0" borderId="17" xfId="0" applyNumberFormat="1" applyFont="1" applyFill="1" applyBorder="1"/>
    <xf numFmtId="0" fontId="4" fillId="0" borderId="37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/>
    <xf numFmtId="0" fontId="4" fillId="0" borderId="40" xfId="0" applyFont="1" applyFill="1" applyBorder="1"/>
    <xf numFmtId="0" fontId="4" fillId="0" borderId="41" xfId="0" applyFont="1" applyFill="1" applyBorder="1"/>
    <xf numFmtId="0" fontId="1" fillId="0" borderId="41" xfId="0" applyFont="1" applyFill="1" applyBorder="1"/>
    <xf numFmtId="0" fontId="4" fillId="0" borderId="42" xfId="0" applyFont="1" applyFill="1" applyBorder="1"/>
    <xf numFmtId="164" fontId="1" fillId="0" borderId="43" xfId="0" applyNumberFormat="1" applyFont="1" applyFill="1" applyBorder="1"/>
    <xf numFmtId="164" fontId="4" fillId="0" borderId="44" xfId="0" applyNumberFormat="1" applyFont="1" applyFill="1" applyBorder="1"/>
    <xf numFmtId="164" fontId="4" fillId="0" borderId="45" xfId="0" applyNumberFormat="1" applyFont="1" applyFill="1" applyBorder="1"/>
    <xf numFmtId="164" fontId="4" fillId="0" borderId="40" xfId="0" applyNumberFormat="1" applyFont="1" applyFill="1" applyBorder="1"/>
    <xf numFmtId="164" fontId="4" fillId="0" borderId="41" xfId="0" applyNumberFormat="1" applyFont="1" applyFill="1" applyBorder="1"/>
    <xf numFmtId="164" fontId="1" fillId="0" borderId="42" xfId="0" applyNumberFormat="1" applyFont="1" applyFill="1" applyBorder="1"/>
    <xf numFmtId="164" fontId="4" fillId="0" borderId="0" xfId="0" applyNumberFormat="1" applyFont="1" applyFill="1" applyBorder="1"/>
    <xf numFmtId="164" fontId="4" fillId="0" borderId="46" xfId="0" applyNumberFormat="1" applyFont="1" applyFill="1" applyBorder="1"/>
    <xf numFmtId="0" fontId="1" fillId="0" borderId="47" xfId="0" applyFont="1" applyFill="1" applyBorder="1"/>
    <xf numFmtId="0" fontId="1" fillId="0" borderId="48" xfId="0" applyFont="1" applyFill="1" applyBorder="1"/>
    <xf numFmtId="0" fontId="1" fillId="0" borderId="49" xfId="0" applyFont="1" applyFill="1" applyBorder="1"/>
    <xf numFmtId="0" fontId="1" fillId="0" borderId="50" xfId="0" applyFont="1" applyFill="1" applyBorder="1"/>
    <xf numFmtId="164" fontId="1" fillId="0" borderId="18" xfId="0" applyNumberFormat="1" applyFont="1" applyFill="1" applyBorder="1"/>
    <xf numFmtId="164" fontId="1" fillId="0" borderId="46" xfId="0" applyNumberFormat="1" applyFont="1" applyFill="1" applyBorder="1"/>
    <xf numFmtId="164" fontId="4" fillId="0" borderId="51" xfId="0" applyNumberFormat="1" applyFont="1" applyFill="1" applyBorder="1"/>
    <xf numFmtId="164" fontId="1" fillId="0" borderId="51" xfId="0" applyNumberFormat="1" applyFont="1" applyFill="1" applyBorder="1"/>
    <xf numFmtId="0" fontId="3" fillId="0" borderId="52" xfId="0" applyFont="1" applyFill="1" applyBorder="1" applyAlignment="1">
      <alignment horizontal="center"/>
    </xf>
    <xf numFmtId="0" fontId="4" fillId="0" borderId="53" xfId="0" applyFont="1" applyFill="1" applyBorder="1"/>
    <xf numFmtId="0" fontId="4" fillId="0" borderId="54" xfId="0" applyFont="1" applyFill="1" applyBorder="1"/>
    <xf numFmtId="0" fontId="4" fillId="0" borderId="55" xfId="0" applyFont="1" applyFill="1" applyBorder="1" applyAlignment="1">
      <alignment horizontal="center"/>
    </xf>
    <xf numFmtId="0" fontId="4" fillId="0" borderId="56" xfId="0" applyFont="1" applyFill="1" applyBorder="1"/>
    <xf numFmtId="164" fontId="4" fillId="0" borderId="56" xfId="0" applyNumberFormat="1" applyFont="1" applyFill="1" applyBorder="1"/>
    <xf numFmtId="164" fontId="4" fillId="0" borderId="57" xfId="0" applyNumberFormat="1" applyFont="1" applyFill="1" applyBorder="1"/>
    <xf numFmtId="164" fontId="1" fillId="0" borderId="58" xfId="0" applyNumberFormat="1" applyFont="1" applyFill="1" applyBorder="1"/>
    <xf numFmtId="164" fontId="3" fillId="0" borderId="59" xfId="0" applyNumberFormat="1" applyFont="1" applyFill="1" applyBorder="1"/>
    <xf numFmtId="164" fontId="1" fillId="0" borderId="60" xfId="0" applyNumberFormat="1" applyFont="1" applyFill="1" applyBorder="1"/>
    <xf numFmtId="0" fontId="1" fillId="0" borderId="61" xfId="0" applyFont="1" applyFill="1" applyBorder="1"/>
    <xf numFmtId="0" fontId="1" fillId="0" borderId="62" xfId="0" applyFont="1" applyFill="1" applyBorder="1"/>
    <xf numFmtId="0" fontId="4" fillId="0" borderId="26" xfId="0" applyFont="1" applyFill="1" applyBorder="1"/>
    <xf numFmtId="0" fontId="4" fillId="0" borderId="63" xfId="0" applyFont="1" applyFill="1" applyBorder="1"/>
    <xf numFmtId="164" fontId="4" fillId="0" borderId="64" xfId="0" applyNumberFormat="1" applyFont="1" applyFill="1" applyBorder="1"/>
    <xf numFmtId="164" fontId="3" fillId="0" borderId="65" xfId="0" applyNumberFormat="1" applyFont="1" applyFill="1" applyBorder="1"/>
    <xf numFmtId="164" fontId="3" fillId="0" borderId="66" xfId="0" applyNumberFormat="1" applyFont="1" applyFill="1" applyBorder="1"/>
    <xf numFmtId="0" fontId="3" fillId="0" borderId="67" xfId="0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64" xfId="0" applyFont="1" applyFill="1" applyBorder="1"/>
    <xf numFmtId="0" fontId="4" fillId="0" borderId="0" xfId="0" applyFont="1" applyFill="1" applyBorder="1"/>
    <xf numFmtId="0" fontId="4" fillId="0" borderId="46" xfId="0" applyFont="1" applyFill="1" applyBorder="1"/>
    <xf numFmtId="0" fontId="1" fillId="0" borderId="0" xfId="0" applyFont="1" applyFill="1" applyBorder="1"/>
    <xf numFmtId="164" fontId="5" fillId="0" borderId="69" xfId="0" applyNumberFormat="1" applyFont="1" applyFill="1" applyBorder="1"/>
    <xf numFmtId="164" fontId="5" fillId="0" borderId="70" xfId="0" applyNumberFormat="1" applyFont="1" applyFill="1" applyBorder="1"/>
    <xf numFmtId="164" fontId="5" fillId="0" borderId="71" xfId="0" applyNumberFormat="1" applyFont="1" applyFill="1" applyBorder="1"/>
    <xf numFmtId="0" fontId="1" fillId="0" borderId="72" xfId="0" applyFont="1" applyFill="1" applyBorder="1"/>
    <xf numFmtId="164" fontId="4" fillId="0" borderId="73" xfId="0" applyNumberFormat="1" applyFont="1" applyFill="1" applyBorder="1"/>
    <xf numFmtId="0" fontId="1" fillId="0" borderId="74" xfId="0" applyFont="1" applyFill="1" applyBorder="1"/>
    <xf numFmtId="0" fontId="1" fillId="0" borderId="46" xfId="0" applyFont="1" applyFill="1" applyBorder="1"/>
    <xf numFmtId="164" fontId="4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1" xfId="0" applyNumberFormat="1" applyFont="1" applyFill="1" applyBorder="1"/>
    <xf numFmtId="0" fontId="1" fillId="0" borderId="51" xfId="0" applyFont="1" applyFill="1" applyBorder="1"/>
    <xf numFmtId="0" fontId="1" fillId="0" borderId="75" xfId="0" applyFont="1" applyFill="1" applyBorder="1"/>
    <xf numFmtId="164" fontId="1" fillId="0" borderId="76" xfId="0" applyNumberFormat="1" applyFont="1" applyFill="1" applyBorder="1"/>
    <xf numFmtId="0" fontId="1" fillId="0" borderId="77" xfId="0" applyFont="1" applyFill="1" applyBorder="1"/>
    <xf numFmtId="0" fontId="1" fillId="0" borderId="78" xfId="0" applyFont="1" applyFill="1" applyBorder="1"/>
    <xf numFmtId="0" fontId="1" fillId="0" borderId="79" xfId="0" applyFont="1" applyFill="1" applyBorder="1"/>
    <xf numFmtId="0" fontId="1" fillId="0" borderId="80" xfId="0" applyFont="1" applyFill="1" applyBorder="1"/>
    <xf numFmtId="0" fontId="1" fillId="0" borderId="81" xfId="0" applyFont="1" applyFill="1" applyBorder="1"/>
    <xf numFmtId="0" fontId="1" fillId="0" borderId="82" xfId="0" applyFont="1" applyFill="1" applyBorder="1"/>
    <xf numFmtId="0" fontId="1" fillId="0" borderId="83" xfId="0" applyFont="1" applyFill="1" applyBorder="1"/>
    <xf numFmtId="0" fontId="4" fillId="0" borderId="4" xfId="0" applyFont="1" applyFill="1" applyBorder="1"/>
    <xf numFmtId="0" fontId="4" fillId="0" borderId="84" xfId="0" applyFont="1" applyFill="1" applyBorder="1"/>
    <xf numFmtId="0" fontId="4" fillId="0" borderId="85" xfId="0" applyFont="1" applyFill="1" applyBorder="1" applyAlignment="1">
      <alignment horizontal="center"/>
    </xf>
    <xf numFmtId="0" fontId="1" fillId="0" borderId="65" xfId="0" applyFont="1" applyFill="1" applyBorder="1"/>
    <xf numFmtId="0" fontId="1" fillId="0" borderId="86" xfId="0" applyFont="1" applyFill="1" applyBorder="1"/>
    <xf numFmtId="164" fontId="1" fillId="0" borderId="87" xfId="0" applyNumberFormat="1" applyFont="1" applyFill="1" applyBorder="1"/>
    <xf numFmtId="164" fontId="6" fillId="0" borderId="88" xfId="0" applyNumberFormat="1" applyFont="1" applyFill="1" applyBorder="1"/>
    <xf numFmtId="2" fontId="0" fillId="0" borderId="0" xfId="0" applyNumberFormat="1"/>
    <xf numFmtId="0" fontId="7" fillId="0" borderId="9" xfId="0" applyFont="1" applyFill="1" applyBorder="1"/>
    <xf numFmtId="0" fontId="9" fillId="0" borderId="0" xfId="1" applyFont="1"/>
    <xf numFmtId="0" fontId="9" fillId="0" borderId="0" xfId="1" applyFont="1" applyAlignment="1">
      <alignment vertical="top"/>
    </xf>
    <xf numFmtId="49" fontId="9" fillId="0" borderId="0" xfId="1" applyNumberFormat="1" applyFont="1" applyAlignment="1">
      <alignment vertical="top"/>
    </xf>
    <xf numFmtId="165" fontId="9" fillId="0" borderId="0" xfId="1" applyNumberFormat="1" applyFont="1" applyAlignment="1">
      <alignment vertical="top"/>
    </xf>
    <xf numFmtId="4" fontId="9" fillId="0" borderId="0" xfId="1" applyNumberFormat="1" applyFont="1" applyAlignment="1">
      <alignment vertical="top"/>
    </xf>
    <xf numFmtId="0" fontId="9" fillId="0" borderId="0" xfId="1" applyFont="1" applyAlignment="1">
      <alignment vertical="top" wrapText="1"/>
    </xf>
    <xf numFmtId="49" fontId="9" fillId="0" borderId="0" xfId="1" applyNumberFormat="1" applyFont="1" applyAlignment="1">
      <alignment horizontal="center" vertical="top"/>
    </xf>
    <xf numFmtId="0" fontId="9" fillId="0" borderId="0" xfId="1" applyFont="1" applyAlignment="1">
      <alignment horizontal="right" vertical="top"/>
    </xf>
    <xf numFmtId="4" fontId="10" fillId="0" borderId="0" xfId="1" applyNumberFormat="1" applyFont="1" applyAlignment="1">
      <alignment vertical="top"/>
    </xf>
    <xf numFmtId="165" fontId="10" fillId="0" borderId="0" xfId="1" applyNumberFormat="1" applyFont="1" applyAlignment="1">
      <alignment vertical="top"/>
    </xf>
    <xf numFmtId="0" fontId="10" fillId="0" borderId="0" xfId="1" applyFont="1" applyAlignment="1">
      <alignment vertical="top" wrapText="1"/>
    </xf>
    <xf numFmtId="0" fontId="9" fillId="0" borderId="0" xfId="1" applyFont="1" applyAlignment="1">
      <alignment horizontal="right" vertical="top" wrapText="1"/>
    </xf>
    <xf numFmtId="49" fontId="10" fillId="0" borderId="0" xfId="1" applyNumberFormat="1" applyFont="1" applyAlignment="1">
      <alignment vertical="top"/>
    </xf>
    <xf numFmtId="165" fontId="9" fillId="0" borderId="0" xfId="1" applyNumberFormat="1" applyFont="1"/>
    <xf numFmtId="0" fontId="9" fillId="0" borderId="89" xfId="1" applyFont="1" applyBorder="1" applyAlignment="1">
      <alignment horizontal="center"/>
    </xf>
    <xf numFmtId="0" fontId="9" fillId="0" borderId="90" xfId="1" applyFont="1" applyBorder="1" applyAlignment="1">
      <alignment horizontal="center"/>
    </xf>
    <xf numFmtId="0" fontId="9" fillId="0" borderId="91" xfId="1" applyFont="1" applyBorder="1" applyAlignment="1">
      <alignment horizontal="center"/>
    </xf>
    <xf numFmtId="0" fontId="9" fillId="0" borderId="90" xfId="1" applyFont="1" applyBorder="1" applyAlignment="1">
      <alignment horizontal="center" vertical="center"/>
    </xf>
    <xf numFmtId="0" fontId="9" fillId="0" borderId="92" xfId="1" applyFont="1" applyBorder="1" applyAlignment="1">
      <alignment horizontal="center"/>
    </xf>
    <xf numFmtId="0" fontId="9" fillId="0" borderId="93" xfId="1" applyFont="1" applyBorder="1" applyAlignment="1">
      <alignment horizontal="center"/>
    </xf>
    <xf numFmtId="0" fontId="9" fillId="0" borderId="94" xfId="1" applyFont="1" applyBorder="1" applyAlignment="1">
      <alignment horizontal="center"/>
    </xf>
    <xf numFmtId="49" fontId="9" fillId="0" borderId="0" xfId="1" applyNumberFormat="1" applyFont="1"/>
    <xf numFmtId="4" fontId="9" fillId="0" borderId="0" xfId="1" applyNumberFormat="1" applyFont="1"/>
    <xf numFmtId="0" fontId="11" fillId="0" borderId="0" xfId="1" applyFont="1"/>
    <xf numFmtId="49" fontId="9" fillId="0" borderId="0" xfId="1" applyNumberFormat="1" applyFont="1" applyAlignment="1">
      <alignment horizontal="center"/>
    </xf>
    <xf numFmtId="0" fontId="10" fillId="0" borderId="0" xfId="1" applyFont="1"/>
    <xf numFmtId="0" fontId="9" fillId="0" borderId="0" xfId="1" applyFont="1" applyFill="1" applyAlignment="1">
      <alignment horizontal="right" vertical="top"/>
    </xf>
    <xf numFmtId="49" fontId="9" fillId="0" borderId="0" xfId="1" applyNumberFormat="1" applyFont="1" applyFill="1" applyAlignment="1">
      <alignment horizontal="center" vertical="top"/>
    </xf>
    <xf numFmtId="49" fontId="9" fillId="0" borderId="0" xfId="1" applyNumberFormat="1" applyFont="1" applyFill="1" applyAlignment="1">
      <alignment vertical="top"/>
    </xf>
    <xf numFmtId="0" fontId="9" fillId="0" borderId="0" xfId="1" applyFont="1" applyFill="1" applyAlignment="1">
      <alignment vertical="top" wrapText="1"/>
    </xf>
    <xf numFmtId="165" fontId="9" fillId="0" borderId="0" xfId="1" applyNumberFormat="1" applyFont="1" applyFill="1" applyAlignment="1">
      <alignment vertical="top"/>
    </xf>
    <xf numFmtId="0" fontId="9" fillId="0" borderId="0" xfId="1" applyFont="1" applyFill="1" applyAlignment="1">
      <alignment vertical="top"/>
    </xf>
    <xf numFmtId="4" fontId="9" fillId="0" borderId="0" xfId="1" applyNumberFormat="1" applyFont="1" applyFill="1" applyAlignment="1">
      <alignment vertical="top"/>
    </xf>
    <xf numFmtId="49" fontId="13" fillId="0" borderId="0" xfId="2" applyNumberFormat="1" applyFont="1"/>
    <xf numFmtId="0" fontId="14" fillId="0" borderId="0" xfId="2" applyFont="1"/>
    <xf numFmtId="166" fontId="0" fillId="0" borderId="0" xfId="0" applyNumberFormat="1"/>
    <xf numFmtId="0" fontId="2" fillId="0" borderId="95" xfId="0" applyFont="1" applyFill="1" applyBorder="1" applyAlignment="1">
      <alignment horizontal="center"/>
    </xf>
    <xf numFmtId="0" fontId="2" fillId="0" borderId="96" xfId="0" applyFont="1" applyFill="1" applyBorder="1" applyAlignment="1">
      <alignment horizontal="center"/>
    </xf>
    <xf numFmtId="0" fontId="2" fillId="0" borderId="97" xfId="0" applyFont="1" applyFill="1" applyBorder="1" applyAlignment="1">
      <alignment horizontal="center"/>
    </xf>
  </cellXfs>
  <cellStyles count="3">
    <cellStyle name="Normálna" xfId="0" builtinId="0"/>
    <cellStyle name="Normálna 2" xfId="1" xr:uid="{00000000-0005-0000-0000-000001000000}"/>
    <cellStyle name="normálne_KL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workbookViewId="0">
      <selection activeCell="F17" sqref="F17"/>
    </sheetView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9.140625" customWidth="1"/>
    <col min="29" max="29" width="10.5703125" bestFit="1" customWidth="1"/>
    <col min="30" max="31" width="9.5703125" bestFit="1" customWidth="1"/>
  </cols>
  <sheetData>
    <row r="1" spans="1:10" ht="27.95" customHeight="1" thickBot="1" x14ac:dyDescent="0.3">
      <c r="A1" s="1"/>
      <c r="B1" s="3"/>
      <c r="C1" s="3"/>
      <c r="D1" s="164" t="s">
        <v>35</v>
      </c>
      <c r="E1" s="165"/>
      <c r="F1" s="165"/>
      <c r="G1" s="165"/>
      <c r="H1" s="165"/>
      <c r="I1" s="166"/>
      <c r="J1" s="3"/>
    </row>
    <row r="2" spans="1:10" ht="18" customHeight="1" thickTop="1" x14ac:dyDescent="0.25">
      <c r="A2" s="2"/>
      <c r="B2" s="26" t="s">
        <v>78</v>
      </c>
      <c r="C2" s="27"/>
      <c r="D2" s="28"/>
      <c r="E2" s="28"/>
      <c r="F2" s="28"/>
      <c r="G2" s="29" t="s">
        <v>350</v>
      </c>
      <c r="H2" s="6"/>
      <c r="I2" s="17"/>
      <c r="J2" s="21"/>
    </row>
    <row r="3" spans="1:10" ht="18" customHeight="1" x14ac:dyDescent="0.25">
      <c r="A3" s="2"/>
      <c r="B3" s="13"/>
      <c r="C3" s="127"/>
      <c r="D3" s="7"/>
      <c r="E3" s="7"/>
      <c r="F3" s="7"/>
      <c r="G3" s="30"/>
      <c r="H3" s="7"/>
      <c r="I3" s="18"/>
      <c r="J3" s="22"/>
    </row>
    <row r="4" spans="1:10" ht="18" customHeight="1" x14ac:dyDescent="0.25">
      <c r="A4" s="2"/>
      <c r="B4" s="13"/>
      <c r="C4" s="10"/>
      <c r="D4" s="7"/>
      <c r="E4" s="7"/>
      <c r="F4" s="7"/>
      <c r="G4" s="7"/>
      <c r="H4" s="7"/>
      <c r="I4" s="18"/>
      <c r="J4" s="22"/>
    </row>
    <row r="5" spans="1:10" ht="18" customHeight="1" thickBot="1" x14ac:dyDescent="0.3">
      <c r="A5" s="2"/>
      <c r="B5" s="31" t="s">
        <v>39</v>
      </c>
      <c r="C5" s="10"/>
      <c r="D5" s="7"/>
      <c r="E5" s="7"/>
      <c r="F5" s="30" t="s">
        <v>40</v>
      </c>
      <c r="G5" s="7"/>
      <c r="H5" s="7"/>
      <c r="I5" s="32" t="s">
        <v>77</v>
      </c>
      <c r="J5" s="33"/>
    </row>
    <row r="6" spans="1:10" ht="18" customHeight="1" thickTop="1" x14ac:dyDescent="0.25">
      <c r="A6" s="2"/>
      <c r="B6" s="42" t="s">
        <v>79</v>
      </c>
      <c r="C6" s="38"/>
      <c r="D6" s="39"/>
      <c r="E6" s="39"/>
      <c r="F6" s="39"/>
      <c r="G6" s="43" t="s">
        <v>351</v>
      </c>
      <c r="H6" s="39"/>
      <c r="I6" s="40"/>
      <c r="J6" s="41"/>
    </row>
    <row r="7" spans="1:10" ht="18" customHeight="1" x14ac:dyDescent="0.25">
      <c r="A7" s="2"/>
      <c r="B7" s="34"/>
      <c r="C7" s="35"/>
      <c r="D7" s="8"/>
      <c r="E7" s="8"/>
      <c r="F7" s="8"/>
      <c r="G7" s="44" t="s">
        <v>42</v>
      </c>
      <c r="H7" s="8"/>
      <c r="I7" s="19"/>
      <c r="J7" s="36"/>
    </row>
    <row r="8" spans="1:10" ht="18" customHeight="1" x14ac:dyDescent="0.25">
      <c r="A8" s="2"/>
      <c r="B8" s="31" t="s">
        <v>76</v>
      </c>
      <c r="C8" s="10"/>
      <c r="D8" s="7"/>
      <c r="E8" s="7"/>
      <c r="F8" s="7"/>
      <c r="G8" s="30" t="s">
        <v>41</v>
      </c>
      <c r="H8" s="7"/>
      <c r="I8" s="18"/>
      <c r="J8" s="22"/>
    </row>
    <row r="9" spans="1:10" ht="18" customHeight="1" x14ac:dyDescent="0.25">
      <c r="A9" s="2"/>
      <c r="B9" s="13"/>
      <c r="C9" s="10"/>
      <c r="D9" s="7"/>
      <c r="E9" s="7"/>
      <c r="F9" s="7"/>
      <c r="G9" s="30" t="s">
        <v>42</v>
      </c>
      <c r="H9" s="7"/>
      <c r="I9" s="18"/>
      <c r="J9" s="22"/>
    </row>
    <row r="10" spans="1:10" ht="18" customHeight="1" x14ac:dyDescent="0.25">
      <c r="A10" s="2"/>
      <c r="B10" s="31" t="s">
        <v>43</v>
      </c>
      <c r="C10" s="10"/>
      <c r="D10" s="7"/>
      <c r="E10" s="7"/>
      <c r="F10" s="7"/>
      <c r="G10" s="30" t="s">
        <v>41</v>
      </c>
      <c r="H10" s="7"/>
      <c r="I10" s="18"/>
      <c r="J10" s="22"/>
    </row>
    <row r="11" spans="1:10" ht="18" customHeight="1" thickBot="1" x14ac:dyDescent="0.3">
      <c r="A11" s="2"/>
      <c r="B11" s="13"/>
      <c r="C11" s="10"/>
      <c r="D11" s="7"/>
      <c r="E11" s="7"/>
      <c r="F11" s="7"/>
      <c r="G11" s="30" t="s">
        <v>42</v>
      </c>
      <c r="H11" s="7"/>
      <c r="I11" s="18"/>
      <c r="J11" s="22"/>
    </row>
    <row r="12" spans="1:10" ht="18" customHeight="1" thickTop="1" x14ac:dyDescent="0.25">
      <c r="A12" s="2"/>
      <c r="B12" s="37"/>
      <c r="C12" s="38"/>
      <c r="D12" s="39"/>
      <c r="E12" s="39"/>
      <c r="F12" s="39"/>
      <c r="G12" s="39"/>
      <c r="H12" s="39"/>
      <c r="I12" s="40"/>
      <c r="J12" s="41"/>
    </row>
    <row r="13" spans="1:10" ht="18" customHeight="1" x14ac:dyDescent="0.25">
      <c r="A13" s="2"/>
      <c r="B13" s="34"/>
      <c r="C13" s="35"/>
      <c r="D13" s="8"/>
      <c r="E13" s="8"/>
      <c r="F13" s="8"/>
      <c r="G13" s="8"/>
      <c r="H13" s="8"/>
      <c r="I13" s="19"/>
      <c r="J13" s="36"/>
    </row>
    <row r="14" spans="1:10" ht="18" customHeight="1" thickBot="1" x14ac:dyDescent="0.3">
      <c r="A14" s="2"/>
      <c r="B14" s="13"/>
      <c r="C14" s="10"/>
      <c r="D14" s="7"/>
      <c r="E14" s="7"/>
      <c r="F14" s="7"/>
      <c r="G14" s="7"/>
      <c r="H14" s="7"/>
      <c r="I14" s="18"/>
      <c r="J14" s="22"/>
    </row>
    <row r="15" spans="1:10" ht="18" customHeight="1" thickTop="1" x14ac:dyDescent="0.25">
      <c r="A15" s="2"/>
      <c r="B15" s="76" t="s">
        <v>44</v>
      </c>
      <c r="C15" s="77" t="s">
        <v>37</v>
      </c>
      <c r="D15" s="77" t="s">
        <v>68</v>
      </c>
      <c r="E15" s="78" t="s">
        <v>69</v>
      </c>
      <c r="F15" s="89" t="s">
        <v>70</v>
      </c>
      <c r="G15" s="45" t="s">
        <v>49</v>
      </c>
      <c r="H15" s="48" t="s">
        <v>50</v>
      </c>
      <c r="I15" s="17"/>
      <c r="J15" s="41"/>
    </row>
    <row r="16" spans="1:10" ht="18" customHeight="1" x14ac:dyDescent="0.25">
      <c r="A16" s="2"/>
      <c r="B16" s="79">
        <v>1</v>
      </c>
      <c r="C16" s="80" t="s">
        <v>45</v>
      </c>
      <c r="D16" s="81"/>
      <c r="E16" s="82"/>
      <c r="F16" s="90">
        <f>Prehlad!H89+Vykurovanie!H82+Zdravotechnika!H66</f>
        <v>0</v>
      </c>
      <c r="G16" s="46">
        <v>6</v>
      </c>
      <c r="H16" s="96" t="s">
        <v>51</v>
      </c>
      <c r="I16" s="109"/>
      <c r="J16" s="106"/>
    </row>
    <row r="17" spans="1:15" ht="18" customHeight="1" x14ac:dyDescent="0.25">
      <c r="A17" s="2"/>
      <c r="B17" s="53">
        <v>2</v>
      </c>
      <c r="C17" s="56" t="s">
        <v>46</v>
      </c>
      <c r="D17" s="63"/>
      <c r="E17" s="61"/>
      <c r="F17" s="66"/>
      <c r="G17" s="47">
        <v>7</v>
      </c>
      <c r="H17" s="97" t="s">
        <v>52</v>
      </c>
      <c r="I17" s="109"/>
      <c r="J17" s="107"/>
    </row>
    <row r="18" spans="1:15" ht="18" customHeight="1" x14ac:dyDescent="0.25">
      <c r="A18" s="2"/>
      <c r="B18" s="54">
        <v>3</v>
      </c>
      <c r="C18" s="57" t="s">
        <v>47</v>
      </c>
      <c r="D18" s="64"/>
      <c r="E18" s="62"/>
      <c r="F18" s="67"/>
      <c r="G18" s="47">
        <v>8</v>
      </c>
      <c r="H18" s="97" t="s">
        <v>53</v>
      </c>
      <c r="I18" s="109"/>
      <c r="J18" s="107"/>
    </row>
    <row r="19" spans="1:15" ht="18" customHeight="1" x14ac:dyDescent="0.25">
      <c r="A19" s="2"/>
      <c r="B19" s="54">
        <v>4</v>
      </c>
      <c r="C19" s="58"/>
      <c r="D19" s="64"/>
      <c r="E19" s="62"/>
      <c r="F19" s="67"/>
      <c r="G19" s="47">
        <v>9</v>
      </c>
      <c r="H19" s="105"/>
      <c r="I19" s="109"/>
      <c r="J19" s="108"/>
    </row>
    <row r="20" spans="1:15" ht="18" customHeight="1" thickBot="1" x14ac:dyDescent="0.3">
      <c r="A20" s="2"/>
      <c r="B20" s="54">
        <v>5</v>
      </c>
      <c r="C20" s="59" t="s">
        <v>48</v>
      </c>
      <c r="D20" s="65"/>
      <c r="E20" s="85"/>
      <c r="F20" s="91">
        <f>SUM(F16:F19)</f>
        <v>0</v>
      </c>
      <c r="G20" s="47">
        <v>10</v>
      </c>
      <c r="H20" s="97" t="s">
        <v>48</v>
      </c>
      <c r="I20" s="110"/>
      <c r="J20" s="84">
        <f>SUM(J16:J19)</f>
        <v>0</v>
      </c>
    </row>
    <row r="21" spans="1:15" ht="18" customHeight="1" thickTop="1" x14ac:dyDescent="0.25">
      <c r="A21" s="2"/>
      <c r="B21" s="51" t="s">
        <v>60</v>
      </c>
      <c r="C21" s="55" t="s">
        <v>38</v>
      </c>
      <c r="D21" s="60"/>
      <c r="E21" s="9"/>
      <c r="F21" s="83"/>
      <c r="G21" s="51" t="s">
        <v>64</v>
      </c>
      <c r="H21" s="48" t="s">
        <v>38</v>
      </c>
      <c r="I21" s="19"/>
      <c r="J21" s="111"/>
    </row>
    <row r="22" spans="1:15" ht="18" customHeight="1" x14ac:dyDescent="0.25">
      <c r="A22" s="2"/>
      <c r="B22" s="46">
        <v>11</v>
      </c>
      <c r="C22" s="49" t="s">
        <v>61</v>
      </c>
      <c r="D22" s="72"/>
      <c r="E22" s="75"/>
      <c r="F22" s="66"/>
      <c r="G22" s="46">
        <v>16</v>
      </c>
      <c r="H22" s="96" t="s">
        <v>65</v>
      </c>
      <c r="I22" s="109"/>
      <c r="J22" s="106"/>
      <c r="N22" s="126"/>
      <c r="O22" s="126"/>
    </row>
    <row r="23" spans="1:15" ht="18" customHeight="1" x14ac:dyDescent="0.25">
      <c r="A23" s="2"/>
      <c r="B23" s="47">
        <v>12</v>
      </c>
      <c r="C23" s="50" t="s">
        <v>62</v>
      </c>
      <c r="D23" s="52"/>
      <c r="E23" s="75"/>
      <c r="F23" s="67"/>
      <c r="G23" s="47">
        <v>17</v>
      </c>
      <c r="H23" s="97" t="s">
        <v>66</v>
      </c>
      <c r="I23" s="109"/>
      <c r="J23" s="107"/>
      <c r="M23" s="163"/>
    </row>
    <row r="24" spans="1:15" ht="18" customHeight="1" x14ac:dyDescent="0.25">
      <c r="A24" s="2"/>
      <c r="B24" s="47">
        <v>13</v>
      </c>
      <c r="C24" s="50" t="s">
        <v>63</v>
      </c>
      <c r="D24" s="52"/>
      <c r="E24" s="75"/>
      <c r="F24" s="67"/>
      <c r="G24" s="47">
        <v>18</v>
      </c>
      <c r="H24" s="97" t="s">
        <v>67</v>
      </c>
      <c r="I24" s="109"/>
      <c r="J24" s="107"/>
    </row>
    <row r="25" spans="1:15" ht="18" customHeight="1" x14ac:dyDescent="0.25">
      <c r="A25" s="2"/>
      <c r="B25" s="47">
        <v>14</v>
      </c>
      <c r="C25" s="10"/>
      <c r="D25" s="52"/>
      <c r="E25" s="75"/>
      <c r="F25" s="73"/>
      <c r="G25" s="47">
        <v>19</v>
      </c>
      <c r="H25" s="105"/>
      <c r="I25" s="109"/>
      <c r="J25" s="107"/>
    </row>
    <row r="26" spans="1:15" ht="18" customHeight="1" thickBot="1" x14ac:dyDescent="0.3">
      <c r="A26" s="2"/>
      <c r="B26" s="47">
        <v>15</v>
      </c>
      <c r="C26" s="50"/>
      <c r="D26" s="52"/>
      <c r="E26" s="52"/>
      <c r="F26" s="92"/>
      <c r="G26" s="47">
        <v>20</v>
      </c>
      <c r="H26" s="97" t="s">
        <v>48</v>
      </c>
      <c r="I26" s="110"/>
      <c r="J26" s="84">
        <f>SUM(J22:J25)+SUM(F22:F25)</f>
        <v>0</v>
      </c>
    </row>
    <row r="27" spans="1:15" ht="18" customHeight="1" thickTop="1" x14ac:dyDescent="0.25">
      <c r="A27" s="2"/>
      <c r="B27" s="86"/>
      <c r="C27" s="120" t="s">
        <v>73</v>
      </c>
      <c r="D27" s="114"/>
      <c r="E27" s="87"/>
      <c r="F27" s="20"/>
      <c r="G27" s="93" t="s">
        <v>54</v>
      </c>
      <c r="H27" s="88" t="s">
        <v>55</v>
      </c>
      <c r="I27" s="19"/>
      <c r="J27" s="23"/>
    </row>
    <row r="28" spans="1:15" ht="18" customHeight="1" x14ac:dyDescent="0.25">
      <c r="A28" s="2"/>
      <c r="B28" s="16"/>
      <c r="C28" s="112"/>
      <c r="D28" s="115"/>
      <c r="E28" s="12"/>
      <c r="F28" s="2"/>
      <c r="G28" s="94">
        <v>21</v>
      </c>
      <c r="H28" s="95" t="s">
        <v>56</v>
      </c>
      <c r="I28" s="102"/>
      <c r="J28" s="99">
        <f>F20+J20+F26+J26</f>
        <v>0</v>
      </c>
    </row>
    <row r="29" spans="1:15" ht="18" customHeight="1" x14ac:dyDescent="0.25">
      <c r="A29" s="2"/>
      <c r="B29" s="68"/>
      <c r="C29" s="113"/>
      <c r="D29" s="116"/>
      <c r="E29" s="12"/>
      <c r="F29" s="2"/>
      <c r="G29" s="46">
        <v>22</v>
      </c>
      <c r="H29" s="96" t="s">
        <v>57</v>
      </c>
      <c r="I29" s="103">
        <f>SUM(J28)</f>
        <v>0</v>
      </c>
      <c r="J29" s="100">
        <f>ROUND(((ROUND(I29,2)*20)/100),2)</f>
        <v>0</v>
      </c>
    </row>
    <row r="30" spans="1:15" ht="18" customHeight="1" x14ac:dyDescent="0.25">
      <c r="A30" s="2"/>
      <c r="B30" s="13"/>
      <c r="C30" s="105"/>
      <c r="D30" s="109"/>
      <c r="E30" s="12"/>
      <c r="F30" s="2"/>
      <c r="G30" s="47">
        <v>23</v>
      </c>
      <c r="H30" s="97" t="s">
        <v>58</v>
      </c>
      <c r="I30" s="74"/>
      <c r="J30" s="101">
        <f>ROUND(((ROUND(I30,2)*0)/100),2)</f>
        <v>0</v>
      </c>
    </row>
    <row r="31" spans="1:15" ht="18" customHeight="1" x14ac:dyDescent="0.25">
      <c r="A31" s="2"/>
      <c r="B31" s="14"/>
      <c r="C31" s="117"/>
      <c r="D31" s="118"/>
      <c r="E31" s="12"/>
      <c r="F31" s="2"/>
      <c r="G31" s="47">
        <v>24</v>
      </c>
      <c r="H31" s="97" t="s">
        <v>48</v>
      </c>
      <c r="I31" s="18"/>
      <c r="J31" s="125">
        <f>SUM(J28:J30)</f>
        <v>0</v>
      </c>
    </row>
    <row r="32" spans="1:15" ht="18" customHeight="1" thickBot="1" x14ac:dyDescent="0.3">
      <c r="A32" s="2"/>
      <c r="B32" s="34"/>
      <c r="C32" s="98"/>
      <c r="D32" s="104"/>
      <c r="E32" s="69"/>
      <c r="F32" s="70"/>
      <c r="G32" s="121" t="s">
        <v>59</v>
      </c>
      <c r="H32" s="122"/>
      <c r="I32" s="123"/>
      <c r="J32" s="124"/>
    </row>
    <row r="33" spans="1:10" ht="18" customHeight="1" thickTop="1" x14ac:dyDescent="0.25">
      <c r="A33" s="2"/>
      <c r="B33" s="86"/>
      <c r="C33" s="87"/>
      <c r="D33" s="119" t="s">
        <v>71</v>
      </c>
      <c r="E33" s="5"/>
      <c r="F33" s="5"/>
      <c r="G33" s="4"/>
      <c r="H33" s="119" t="s">
        <v>72</v>
      </c>
      <c r="I33" s="20"/>
      <c r="J33" s="24"/>
    </row>
    <row r="34" spans="1:10" ht="18" customHeight="1" x14ac:dyDescent="0.25">
      <c r="A34" s="2"/>
      <c r="B34" s="15"/>
      <c r="C34" s="11"/>
      <c r="D34" s="4"/>
      <c r="E34" s="4"/>
      <c r="F34" s="4"/>
      <c r="G34" s="4"/>
      <c r="H34" s="4"/>
      <c r="I34" s="20"/>
      <c r="J34" s="24"/>
    </row>
    <row r="35" spans="1:10" ht="18" customHeight="1" x14ac:dyDescent="0.25">
      <c r="A35" s="2"/>
      <c r="B35" s="16"/>
      <c r="C35" s="12"/>
      <c r="D35" s="1"/>
      <c r="E35" s="1"/>
      <c r="F35" s="1"/>
      <c r="G35" s="1"/>
      <c r="H35" s="1"/>
      <c r="I35" s="2"/>
      <c r="J35" s="25"/>
    </row>
    <row r="36" spans="1:10" ht="18" customHeight="1" x14ac:dyDescent="0.25">
      <c r="A36" s="2"/>
      <c r="B36" s="16"/>
      <c r="C36" s="12"/>
      <c r="D36" s="1"/>
      <c r="E36" s="1"/>
      <c r="F36" s="1"/>
      <c r="G36" s="1"/>
      <c r="H36" s="1"/>
      <c r="I36" s="2"/>
      <c r="J36" s="25"/>
    </row>
    <row r="37" spans="1:10" ht="18" customHeight="1" x14ac:dyDescent="0.25">
      <c r="A37" s="2"/>
      <c r="B37" s="16"/>
      <c r="C37" s="12"/>
      <c r="D37" s="1"/>
      <c r="E37" s="1"/>
      <c r="F37" s="1"/>
      <c r="G37" s="1"/>
      <c r="H37" s="1"/>
      <c r="I37" s="2"/>
      <c r="J37" s="25"/>
    </row>
    <row r="38" spans="1:10" ht="18" customHeight="1" x14ac:dyDescent="0.25">
      <c r="A38" s="2"/>
      <c r="B38" s="16"/>
      <c r="C38" s="12"/>
      <c r="D38" s="1"/>
      <c r="E38" s="1"/>
      <c r="F38" s="1"/>
      <c r="G38" s="1"/>
      <c r="H38" s="1"/>
      <c r="I38" s="2"/>
      <c r="J38" s="25"/>
    </row>
    <row r="39" spans="1:10" ht="18" customHeight="1" x14ac:dyDescent="0.25">
      <c r="A39" s="2"/>
      <c r="B39" s="16"/>
      <c r="C39" s="12"/>
      <c r="D39" s="1"/>
      <c r="E39" s="1"/>
      <c r="F39" s="1"/>
      <c r="G39" s="1"/>
      <c r="H39" s="1"/>
      <c r="I39" s="2"/>
      <c r="J39" s="25"/>
    </row>
    <row r="40" spans="1:10" ht="18" customHeight="1" thickBot="1" x14ac:dyDescent="0.3">
      <c r="A40" s="2"/>
      <c r="B40" s="68"/>
      <c r="C40" s="69"/>
      <c r="D40" s="3"/>
      <c r="E40" s="3"/>
      <c r="F40" s="3"/>
      <c r="G40" s="3"/>
      <c r="H40" s="3"/>
      <c r="I40" s="70"/>
      <c r="J40" s="71"/>
    </row>
    <row r="41" spans="1:10" ht="15.75" thickTop="1" x14ac:dyDescent="0.25">
      <c r="A41" s="2"/>
      <c r="B41" s="5"/>
      <c r="C41" s="5"/>
      <c r="D41" s="5"/>
      <c r="E41" s="5"/>
      <c r="F41" s="5"/>
      <c r="G41" s="5"/>
      <c r="H41" s="5"/>
      <c r="I41" s="5"/>
      <c r="J41" s="5"/>
    </row>
  </sheetData>
  <mergeCells count="1">
    <mergeCell ref="D1:I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9"/>
  <sheetViews>
    <sheetView showGridLines="0" zoomScale="115" zoomScaleNormal="115" workbookViewId="0">
      <pane ySplit="10" topLeftCell="A71" activePane="bottomLeft" state="frozen"/>
      <selection pane="bottomLeft" activeCell="H90" sqref="H90"/>
    </sheetView>
  </sheetViews>
  <sheetFormatPr defaultColWidth="9.140625" defaultRowHeight="12.75" x14ac:dyDescent="0.25"/>
  <cols>
    <col min="1" max="1" width="4.7109375" style="135" customWidth="1"/>
    <col min="2" max="2" width="5.28515625" style="134" customWidth="1"/>
    <col min="3" max="3" width="13" style="130" customWidth="1"/>
    <col min="4" max="4" width="35.7109375" style="133" customWidth="1"/>
    <col min="5" max="5" width="11.28515625" style="131" customWidth="1"/>
    <col min="6" max="6" width="5.85546875" style="129" customWidth="1"/>
    <col min="7" max="7" width="9.7109375" style="132" customWidth="1"/>
    <col min="8" max="8" width="8.28515625" style="132" customWidth="1"/>
    <col min="9" max="9" width="3.5703125" style="129" customWidth="1"/>
    <col min="10" max="16384" width="9.140625" style="128"/>
  </cols>
  <sheetData>
    <row r="1" spans="1:9" x14ac:dyDescent="0.25">
      <c r="A1" s="153" t="s">
        <v>79</v>
      </c>
      <c r="B1" s="128"/>
      <c r="C1" s="128"/>
      <c r="D1" s="128"/>
      <c r="E1" s="128"/>
      <c r="F1" s="128"/>
      <c r="G1" s="153" t="s">
        <v>223</v>
      </c>
      <c r="H1" s="150"/>
      <c r="I1" s="128"/>
    </row>
    <row r="2" spans="1:9" x14ac:dyDescent="0.25">
      <c r="A2" s="153" t="s">
        <v>221</v>
      </c>
      <c r="B2" s="128"/>
      <c r="C2" s="128"/>
      <c r="D2" s="128"/>
      <c r="E2" s="128"/>
      <c r="F2" s="128"/>
      <c r="G2" s="153" t="s">
        <v>220</v>
      </c>
      <c r="H2" s="150"/>
      <c r="I2" s="128"/>
    </row>
    <row r="3" spans="1:9" x14ac:dyDescent="0.25">
      <c r="A3" s="153" t="s">
        <v>76</v>
      </c>
      <c r="B3" s="128"/>
      <c r="C3" s="128"/>
      <c r="D3" s="128"/>
      <c r="E3" s="128"/>
      <c r="F3" s="128"/>
      <c r="G3" s="153" t="s">
        <v>222</v>
      </c>
      <c r="H3" s="150"/>
      <c r="I3" s="128"/>
    </row>
    <row r="4" spans="1:9" x14ac:dyDescent="0.2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25">
      <c r="A5" s="153" t="s">
        <v>219</v>
      </c>
      <c r="B5" s="128"/>
      <c r="C5" s="128"/>
      <c r="D5" s="128"/>
      <c r="E5" s="128"/>
      <c r="F5" s="128"/>
      <c r="G5" s="128"/>
      <c r="H5" s="128"/>
      <c r="I5" s="128"/>
    </row>
    <row r="6" spans="1:9" x14ac:dyDescent="0.25">
      <c r="A6" s="153"/>
      <c r="B6" s="128"/>
      <c r="C6" s="128"/>
      <c r="D6" s="128"/>
      <c r="E6" s="128"/>
      <c r="F6" s="128"/>
      <c r="G6" s="128"/>
      <c r="H6" s="128"/>
      <c r="I6" s="128"/>
    </row>
    <row r="7" spans="1:9" x14ac:dyDescent="0.25">
      <c r="A7" s="153"/>
      <c r="B7" s="128"/>
      <c r="C7" s="128"/>
      <c r="D7" s="128"/>
      <c r="E7" s="128"/>
      <c r="F7" s="128"/>
      <c r="G7" s="128"/>
      <c r="H7" s="128"/>
      <c r="I7" s="128"/>
    </row>
    <row r="8" spans="1:9" ht="14.25" thickBot="1" x14ac:dyDescent="0.3">
      <c r="A8" s="128"/>
      <c r="B8" s="152"/>
      <c r="C8" s="149"/>
      <c r="D8" s="151" t="s">
        <v>36</v>
      </c>
      <c r="E8" s="141"/>
      <c r="F8" s="128"/>
      <c r="G8" s="150"/>
      <c r="H8" s="150"/>
      <c r="I8" s="128"/>
    </row>
    <row r="9" spans="1:9" ht="13.5" thickTop="1" x14ac:dyDescent="0.25">
      <c r="A9" s="148" t="s">
        <v>218</v>
      </c>
      <c r="B9" s="147" t="s">
        <v>217</v>
      </c>
      <c r="C9" s="147" t="s">
        <v>74</v>
      </c>
      <c r="D9" s="147" t="s">
        <v>216</v>
      </c>
      <c r="E9" s="147" t="s">
        <v>75</v>
      </c>
      <c r="F9" s="147" t="s">
        <v>215</v>
      </c>
      <c r="G9" s="147" t="s">
        <v>208</v>
      </c>
      <c r="H9" s="147" t="s">
        <v>48</v>
      </c>
      <c r="I9" s="146" t="s">
        <v>214</v>
      </c>
    </row>
    <row r="10" spans="1:9" ht="13.5" thickBot="1" x14ac:dyDescent="0.3">
      <c r="A10" s="144" t="s">
        <v>206</v>
      </c>
      <c r="B10" s="143" t="s">
        <v>213</v>
      </c>
      <c r="C10" s="145"/>
      <c r="D10" s="143" t="s">
        <v>212</v>
      </c>
      <c r="E10" s="143" t="s">
        <v>211</v>
      </c>
      <c r="F10" s="143" t="s">
        <v>210</v>
      </c>
      <c r="G10" s="143" t="s">
        <v>209</v>
      </c>
      <c r="H10" s="143"/>
      <c r="I10" s="142" t="s">
        <v>207</v>
      </c>
    </row>
    <row r="11" spans="1:9" ht="13.5" thickTop="1" x14ac:dyDescent="0.25"/>
    <row r="12" spans="1:9" x14ac:dyDescent="0.25">
      <c r="B12" s="140" t="s">
        <v>205</v>
      </c>
    </row>
    <row r="13" spans="1:9" x14ac:dyDescent="0.25">
      <c r="B13" s="130" t="s">
        <v>204</v>
      </c>
    </row>
    <row r="14" spans="1:9" ht="25.5" x14ac:dyDescent="0.25">
      <c r="A14" s="135">
        <v>1</v>
      </c>
      <c r="B14" s="134" t="s">
        <v>203</v>
      </c>
      <c r="C14" s="130" t="s">
        <v>202</v>
      </c>
      <c r="D14" s="133" t="s">
        <v>201</v>
      </c>
      <c r="E14" s="131">
        <v>41.76</v>
      </c>
      <c r="F14" s="129" t="s">
        <v>83</v>
      </c>
      <c r="H14" s="132">
        <f>ROUND(E14*G14, 2)</f>
        <v>0</v>
      </c>
      <c r="I14" s="129">
        <v>20</v>
      </c>
    </row>
    <row r="15" spans="1:9" x14ac:dyDescent="0.25">
      <c r="D15" s="139" t="s">
        <v>200</v>
      </c>
      <c r="E15" s="136">
        <f>H15</f>
        <v>0</v>
      </c>
      <c r="H15" s="136">
        <f>SUM(H12:H14)</f>
        <v>0</v>
      </c>
    </row>
    <row r="16" spans="1:9" x14ac:dyDescent="0.25">
      <c r="B16" s="130" t="s">
        <v>199</v>
      </c>
      <c r="E16" s="136"/>
      <c r="H16" s="136"/>
    </row>
    <row r="17" spans="1:9" x14ac:dyDescent="0.25">
      <c r="A17" s="135">
        <v>2</v>
      </c>
      <c r="B17" s="130" t="s">
        <v>176</v>
      </c>
      <c r="C17" s="130" t="s">
        <v>198</v>
      </c>
      <c r="D17" s="133" t="s">
        <v>197</v>
      </c>
      <c r="E17" s="132">
        <v>314.75</v>
      </c>
      <c r="F17" s="129" t="s">
        <v>83</v>
      </c>
      <c r="H17" s="132">
        <v>0</v>
      </c>
      <c r="I17" s="129">
        <v>20</v>
      </c>
    </row>
    <row r="18" spans="1:9" x14ac:dyDescent="0.25">
      <c r="A18" s="135">
        <v>3</v>
      </c>
      <c r="B18" s="130" t="s">
        <v>176</v>
      </c>
      <c r="C18" s="130" t="s">
        <v>196</v>
      </c>
      <c r="D18" s="133" t="s">
        <v>195</v>
      </c>
      <c r="E18" s="132">
        <v>60.5</v>
      </c>
      <c r="F18" s="129" t="s">
        <v>83</v>
      </c>
      <c r="H18" s="132">
        <v>0</v>
      </c>
      <c r="I18" s="129">
        <v>20</v>
      </c>
    </row>
    <row r="19" spans="1:9" x14ac:dyDescent="0.25">
      <c r="A19" s="135">
        <v>4</v>
      </c>
      <c r="B19" s="130" t="s">
        <v>176</v>
      </c>
      <c r="C19" s="130" t="s">
        <v>194</v>
      </c>
      <c r="D19" s="133" t="s">
        <v>193</v>
      </c>
      <c r="E19" s="132">
        <v>77.33</v>
      </c>
      <c r="F19" s="129" t="s">
        <v>83</v>
      </c>
      <c r="H19" s="132">
        <v>0</v>
      </c>
      <c r="I19" s="129">
        <v>20</v>
      </c>
    </row>
    <row r="20" spans="1:9" x14ac:dyDescent="0.25">
      <c r="A20" s="135">
        <v>5</v>
      </c>
      <c r="B20" s="130" t="s">
        <v>176</v>
      </c>
      <c r="C20" s="130" t="s">
        <v>192</v>
      </c>
      <c r="D20" s="133" t="s">
        <v>191</v>
      </c>
      <c r="E20" s="132">
        <v>347.37</v>
      </c>
      <c r="F20" s="129" t="s">
        <v>83</v>
      </c>
      <c r="H20" s="132">
        <v>0</v>
      </c>
      <c r="I20" s="129">
        <v>20</v>
      </c>
    </row>
    <row r="21" spans="1:9" ht="25.5" x14ac:dyDescent="0.25">
      <c r="A21" s="135">
        <v>6</v>
      </c>
      <c r="B21" s="130" t="s">
        <v>176</v>
      </c>
      <c r="C21" s="130" t="s">
        <v>190</v>
      </c>
      <c r="D21" s="133" t="s">
        <v>189</v>
      </c>
      <c r="E21" s="132">
        <v>323.15499999999997</v>
      </c>
      <c r="F21" s="129" t="s">
        <v>83</v>
      </c>
      <c r="H21" s="132">
        <v>0</v>
      </c>
      <c r="I21" s="129">
        <v>20</v>
      </c>
    </row>
    <row r="22" spans="1:9" ht="25.5" x14ac:dyDescent="0.25">
      <c r="A22" s="135">
        <v>7</v>
      </c>
      <c r="B22" s="134" t="s">
        <v>176</v>
      </c>
      <c r="C22" s="130" t="s">
        <v>188</v>
      </c>
      <c r="D22" s="133" t="s">
        <v>187</v>
      </c>
      <c r="E22" s="131">
        <v>93</v>
      </c>
      <c r="F22" s="129" t="s">
        <v>87</v>
      </c>
      <c r="H22" s="132">
        <f t="shared" ref="H22:H28" si="0">ROUND(E22*G22, 2)</f>
        <v>0</v>
      </c>
      <c r="I22" s="129">
        <v>20</v>
      </c>
    </row>
    <row r="23" spans="1:9" ht="25.5" x14ac:dyDescent="0.25">
      <c r="A23" s="135">
        <v>8</v>
      </c>
      <c r="B23" s="134" t="s">
        <v>176</v>
      </c>
      <c r="C23" s="130" t="s">
        <v>186</v>
      </c>
      <c r="D23" s="133" t="s">
        <v>185</v>
      </c>
      <c r="E23" s="131">
        <v>153.80000000000001</v>
      </c>
      <c r="F23" s="129" t="s">
        <v>87</v>
      </c>
      <c r="H23" s="132">
        <f t="shared" si="0"/>
        <v>0</v>
      </c>
      <c r="I23" s="129">
        <v>20</v>
      </c>
    </row>
    <row r="24" spans="1:9" ht="25.5" x14ac:dyDescent="0.25">
      <c r="A24" s="135">
        <v>9</v>
      </c>
      <c r="B24" s="134" t="s">
        <v>176</v>
      </c>
      <c r="C24" s="130" t="s">
        <v>184</v>
      </c>
      <c r="D24" s="133" t="s">
        <v>183</v>
      </c>
      <c r="E24" s="131">
        <v>219</v>
      </c>
      <c r="F24" s="129" t="s">
        <v>87</v>
      </c>
      <c r="H24" s="132">
        <f t="shared" si="0"/>
        <v>0</v>
      </c>
      <c r="I24" s="129">
        <v>20</v>
      </c>
    </row>
    <row r="25" spans="1:9" x14ac:dyDescent="0.25">
      <c r="A25" s="135">
        <v>10</v>
      </c>
      <c r="B25" s="134" t="s">
        <v>176</v>
      </c>
      <c r="C25" s="130" t="s">
        <v>182</v>
      </c>
      <c r="D25" s="133" t="s">
        <v>181</v>
      </c>
      <c r="E25" s="131">
        <v>12.4</v>
      </c>
      <c r="F25" s="129" t="s">
        <v>155</v>
      </c>
      <c r="H25" s="132">
        <f t="shared" si="0"/>
        <v>0</v>
      </c>
      <c r="I25" s="129">
        <v>20</v>
      </c>
    </row>
    <row r="26" spans="1:9" x14ac:dyDescent="0.25">
      <c r="A26" s="135">
        <v>11</v>
      </c>
      <c r="B26" s="134" t="s">
        <v>176</v>
      </c>
      <c r="C26" s="130" t="s">
        <v>180</v>
      </c>
      <c r="D26" s="133" t="s">
        <v>179</v>
      </c>
      <c r="E26" s="131">
        <v>7.6980000000000004</v>
      </c>
      <c r="F26" s="129" t="s">
        <v>155</v>
      </c>
      <c r="H26" s="132">
        <f t="shared" si="0"/>
        <v>0</v>
      </c>
      <c r="I26" s="129">
        <v>20</v>
      </c>
    </row>
    <row r="27" spans="1:9" ht="25.5" x14ac:dyDescent="0.25">
      <c r="A27" s="135">
        <v>12</v>
      </c>
      <c r="B27" s="134" t="s">
        <v>176</v>
      </c>
      <c r="C27" s="130" t="s">
        <v>178</v>
      </c>
      <c r="D27" s="133" t="s">
        <v>177</v>
      </c>
      <c r="E27" s="131">
        <v>0.36399999999999999</v>
      </c>
      <c r="F27" s="129" t="s">
        <v>84</v>
      </c>
      <c r="H27" s="132">
        <f t="shared" si="0"/>
        <v>0</v>
      </c>
      <c r="I27" s="129">
        <v>20</v>
      </c>
    </row>
    <row r="28" spans="1:9" ht="25.5" x14ac:dyDescent="0.25">
      <c r="A28" s="135">
        <v>13</v>
      </c>
      <c r="B28" s="134" t="s">
        <v>176</v>
      </c>
      <c r="C28" s="130" t="s">
        <v>175</v>
      </c>
      <c r="D28" s="133" t="s">
        <v>174</v>
      </c>
      <c r="E28" s="131">
        <v>104.97</v>
      </c>
      <c r="F28" s="129" t="s">
        <v>83</v>
      </c>
      <c r="H28" s="132">
        <f t="shared" si="0"/>
        <v>0</v>
      </c>
      <c r="I28" s="129">
        <v>20</v>
      </c>
    </row>
    <row r="29" spans="1:9" x14ac:dyDescent="0.25">
      <c r="D29" s="139" t="s">
        <v>173</v>
      </c>
      <c r="E29" s="136">
        <f>H29</f>
        <v>0</v>
      </c>
      <c r="H29" s="136">
        <f>SUM(H17:H28)</f>
        <v>0</v>
      </c>
    </row>
    <row r="31" spans="1:9" x14ac:dyDescent="0.25">
      <c r="B31" s="130" t="s">
        <v>172</v>
      </c>
    </row>
    <row r="32" spans="1:9" x14ac:dyDescent="0.25">
      <c r="A32" s="154">
        <v>14</v>
      </c>
      <c r="B32" s="155" t="s">
        <v>150</v>
      </c>
      <c r="C32" s="156" t="s">
        <v>171</v>
      </c>
      <c r="D32" s="157" t="s">
        <v>170</v>
      </c>
      <c r="E32" s="158">
        <v>1.667</v>
      </c>
      <c r="F32" s="159" t="s">
        <v>155</v>
      </c>
      <c r="G32" s="160"/>
      <c r="H32" s="160">
        <f t="shared" ref="H32:H42" si="1">ROUND(E32*G32, 2)</f>
        <v>0</v>
      </c>
      <c r="I32" s="159">
        <v>20</v>
      </c>
    </row>
    <row r="33" spans="1:9" ht="25.5" x14ac:dyDescent="0.25">
      <c r="A33" s="154">
        <v>15</v>
      </c>
      <c r="B33" s="155" t="s">
        <v>150</v>
      </c>
      <c r="C33" s="156" t="s">
        <v>169</v>
      </c>
      <c r="D33" s="157" t="s">
        <v>168</v>
      </c>
      <c r="E33" s="158">
        <v>1.667</v>
      </c>
      <c r="F33" s="159" t="s">
        <v>155</v>
      </c>
      <c r="G33" s="160"/>
      <c r="H33" s="160">
        <f t="shared" si="1"/>
        <v>0</v>
      </c>
      <c r="I33" s="159">
        <v>20</v>
      </c>
    </row>
    <row r="34" spans="1:9" ht="25.5" x14ac:dyDescent="0.25">
      <c r="A34" s="154">
        <v>16</v>
      </c>
      <c r="B34" s="155" t="s">
        <v>150</v>
      </c>
      <c r="C34" s="156" t="s">
        <v>167</v>
      </c>
      <c r="D34" s="157" t="s">
        <v>166</v>
      </c>
      <c r="E34" s="158">
        <v>3</v>
      </c>
      <c r="F34" s="159" t="s">
        <v>93</v>
      </c>
      <c r="G34" s="160"/>
      <c r="H34" s="160">
        <f t="shared" si="1"/>
        <v>0</v>
      </c>
      <c r="I34" s="159">
        <v>20</v>
      </c>
    </row>
    <row r="35" spans="1:9" ht="25.5" x14ac:dyDescent="0.25">
      <c r="A35" s="154">
        <v>17</v>
      </c>
      <c r="B35" s="155" t="s">
        <v>150</v>
      </c>
      <c r="C35" s="156" t="s">
        <v>165</v>
      </c>
      <c r="D35" s="157" t="s">
        <v>164</v>
      </c>
      <c r="E35" s="158">
        <v>28</v>
      </c>
      <c r="F35" s="159" t="s">
        <v>93</v>
      </c>
      <c r="G35" s="160"/>
      <c r="H35" s="160">
        <f t="shared" si="1"/>
        <v>0</v>
      </c>
      <c r="I35" s="159">
        <v>20</v>
      </c>
    </row>
    <row r="36" spans="1:9" ht="25.5" x14ac:dyDescent="0.25">
      <c r="A36" s="154">
        <v>18</v>
      </c>
      <c r="B36" s="155" t="s">
        <v>150</v>
      </c>
      <c r="C36" s="156" t="s">
        <v>163</v>
      </c>
      <c r="D36" s="157" t="s">
        <v>162</v>
      </c>
      <c r="E36" s="158">
        <v>2.1</v>
      </c>
      <c r="F36" s="159" t="s">
        <v>83</v>
      </c>
      <c r="G36" s="160"/>
      <c r="H36" s="160">
        <f t="shared" si="1"/>
        <v>0</v>
      </c>
      <c r="I36" s="159">
        <v>20</v>
      </c>
    </row>
    <row r="37" spans="1:9" ht="25.5" x14ac:dyDescent="0.25">
      <c r="A37" s="154">
        <v>19</v>
      </c>
      <c r="B37" s="155" t="s">
        <v>150</v>
      </c>
      <c r="C37" s="156" t="s">
        <v>161</v>
      </c>
      <c r="D37" s="157" t="s">
        <v>160</v>
      </c>
      <c r="E37" s="158">
        <v>46</v>
      </c>
      <c r="F37" s="159" t="s">
        <v>83</v>
      </c>
      <c r="G37" s="160"/>
      <c r="H37" s="160">
        <f t="shared" si="1"/>
        <v>0</v>
      </c>
      <c r="I37" s="159">
        <v>20</v>
      </c>
    </row>
    <row r="38" spans="1:9" x14ac:dyDescent="0.25">
      <c r="A38" s="154">
        <v>20</v>
      </c>
      <c r="B38" s="155" t="s">
        <v>150</v>
      </c>
      <c r="C38" s="156" t="s">
        <v>159</v>
      </c>
      <c r="D38" s="157" t="s">
        <v>158</v>
      </c>
      <c r="E38" s="158">
        <v>30.4</v>
      </c>
      <c r="F38" s="159" t="s">
        <v>83</v>
      </c>
      <c r="G38" s="160"/>
      <c r="H38" s="160">
        <f t="shared" si="1"/>
        <v>0</v>
      </c>
      <c r="I38" s="159">
        <v>20</v>
      </c>
    </row>
    <row r="39" spans="1:9" ht="25.5" x14ac:dyDescent="0.25">
      <c r="A39" s="154">
        <v>21</v>
      </c>
      <c r="B39" s="155" t="s">
        <v>150</v>
      </c>
      <c r="C39" s="156" t="s">
        <v>157</v>
      </c>
      <c r="D39" s="157" t="s">
        <v>156</v>
      </c>
      <c r="E39" s="158">
        <v>4</v>
      </c>
      <c r="F39" s="159" t="s">
        <v>155</v>
      </c>
      <c r="G39" s="160"/>
      <c r="H39" s="160">
        <f t="shared" si="1"/>
        <v>0</v>
      </c>
      <c r="I39" s="159">
        <v>20</v>
      </c>
    </row>
    <row r="40" spans="1:9" x14ac:dyDescent="0.25">
      <c r="A40" s="154">
        <v>22</v>
      </c>
      <c r="B40" s="155" t="s">
        <v>150</v>
      </c>
      <c r="C40" s="156" t="s">
        <v>154</v>
      </c>
      <c r="D40" s="157" t="s">
        <v>153</v>
      </c>
      <c r="E40" s="158">
        <v>6</v>
      </c>
      <c r="F40" s="159" t="s">
        <v>93</v>
      </c>
      <c r="G40" s="160"/>
      <c r="H40" s="160">
        <f t="shared" si="1"/>
        <v>0</v>
      </c>
      <c r="I40" s="159">
        <v>20</v>
      </c>
    </row>
    <row r="41" spans="1:9" ht="25.5" x14ac:dyDescent="0.25">
      <c r="A41" s="154">
        <v>23</v>
      </c>
      <c r="B41" s="155" t="s">
        <v>150</v>
      </c>
      <c r="C41" s="156" t="s">
        <v>152</v>
      </c>
      <c r="D41" s="157" t="s">
        <v>151</v>
      </c>
      <c r="E41" s="158">
        <v>66.040000000000006</v>
      </c>
      <c r="F41" s="159" t="s">
        <v>83</v>
      </c>
      <c r="G41" s="160"/>
      <c r="H41" s="160">
        <f t="shared" si="1"/>
        <v>0</v>
      </c>
      <c r="I41" s="159">
        <v>20</v>
      </c>
    </row>
    <row r="42" spans="1:9" ht="25.5" x14ac:dyDescent="0.25">
      <c r="A42" s="154">
        <v>24</v>
      </c>
      <c r="B42" s="155" t="s">
        <v>150</v>
      </c>
      <c r="C42" s="156" t="s">
        <v>149</v>
      </c>
      <c r="D42" s="157" t="s">
        <v>148</v>
      </c>
      <c r="E42" s="158">
        <v>6.0010000000000003</v>
      </c>
      <c r="F42" s="159" t="s">
        <v>84</v>
      </c>
      <c r="G42" s="160"/>
      <c r="H42" s="160">
        <f t="shared" si="1"/>
        <v>0</v>
      </c>
      <c r="I42" s="159">
        <v>20</v>
      </c>
    </row>
    <row r="43" spans="1:9" x14ac:dyDescent="0.25">
      <c r="D43" s="139" t="s">
        <v>147</v>
      </c>
      <c r="E43" s="136">
        <f>H43</f>
        <v>0</v>
      </c>
      <c r="H43" s="136">
        <f>SUM(H32:H42)</f>
        <v>0</v>
      </c>
    </row>
    <row r="45" spans="1:9" x14ac:dyDescent="0.25">
      <c r="D45" s="139" t="s">
        <v>146</v>
      </c>
      <c r="E45" s="137">
        <f>H45</f>
        <v>0</v>
      </c>
      <c r="H45" s="136">
        <f>+H15+H29+H43</f>
        <v>0</v>
      </c>
    </row>
    <row r="47" spans="1:9" x14ac:dyDescent="0.25">
      <c r="B47" s="140" t="s">
        <v>145</v>
      </c>
    </row>
    <row r="48" spans="1:9" x14ac:dyDescent="0.25">
      <c r="B48" s="130" t="s">
        <v>145</v>
      </c>
    </row>
    <row r="50" spans="1:9" x14ac:dyDescent="0.25">
      <c r="B50" s="130" t="s">
        <v>144</v>
      </c>
    </row>
    <row r="51" spans="1:9" ht="25.5" x14ac:dyDescent="0.25">
      <c r="A51" s="135">
        <v>25</v>
      </c>
      <c r="B51" s="134" t="s">
        <v>139</v>
      </c>
      <c r="C51" s="130" t="s">
        <v>143</v>
      </c>
      <c r="D51" s="133" t="s">
        <v>142</v>
      </c>
      <c r="E51" s="131">
        <v>313</v>
      </c>
      <c r="F51" s="129" t="s">
        <v>83</v>
      </c>
      <c r="H51" s="132">
        <f>ROUND(E51*G51, 2)</f>
        <v>0</v>
      </c>
      <c r="I51" s="129">
        <v>20</v>
      </c>
    </row>
    <row r="52" spans="1:9" x14ac:dyDescent="0.25">
      <c r="A52" s="135">
        <v>26</v>
      </c>
      <c r="B52" s="134" t="s">
        <v>85</v>
      </c>
      <c r="C52" s="130" t="s">
        <v>141</v>
      </c>
      <c r="D52" s="133" t="s">
        <v>140</v>
      </c>
      <c r="E52" s="131">
        <v>8.1000000000000003E-2</v>
      </c>
      <c r="F52" s="129" t="s">
        <v>84</v>
      </c>
      <c r="H52" s="132">
        <f>ROUND(E52*G52, 2)</f>
        <v>0</v>
      </c>
      <c r="I52" s="129">
        <v>20</v>
      </c>
    </row>
    <row r="53" spans="1:9" x14ac:dyDescent="0.25">
      <c r="D53" s="139" t="s">
        <v>138</v>
      </c>
      <c r="E53" s="136">
        <f>H53</f>
        <v>0</v>
      </c>
      <c r="H53" s="136">
        <f>SUM(H51:H52)</f>
        <v>0</v>
      </c>
    </row>
    <row r="55" spans="1:9" x14ac:dyDescent="0.25">
      <c r="B55" s="130" t="s">
        <v>137</v>
      </c>
    </row>
    <row r="56" spans="1:9" x14ac:dyDescent="0.25">
      <c r="A56" s="135">
        <v>27</v>
      </c>
      <c r="B56" s="134" t="s">
        <v>128</v>
      </c>
      <c r="C56" s="130" t="s">
        <v>136</v>
      </c>
      <c r="D56" s="133" t="s">
        <v>135</v>
      </c>
      <c r="E56" s="131">
        <v>330</v>
      </c>
      <c r="F56" s="129" t="s">
        <v>83</v>
      </c>
      <c r="H56" s="132">
        <f>ROUND(E56*G56, 2)</f>
        <v>0</v>
      </c>
      <c r="I56" s="129">
        <v>20</v>
      </c>
    </row>
    <row r="57" spans="1:9" x14ac:dyDescent="0.25">
      <c r="A57" s="135">
        <v>28</v>
      </c>
      <c r="B57" s="134" t="s">
        <v>85</v>
      </c>
      <c r="C57" s="130" t="s">
        <v>134</v>
      </c>
      <c r="D57" s="133" t="s">
        <v>133</v>
      </c>
      <c r="E57" s="131">
        <v>330</v>
      </c>
      <c r="F57" s="129" t="s">
        <v>83</v>
      </c>
      <c r="H57" s="132">
        <f>ROUND(E57*G57, 2)</f>
        <v>0</v>
      </c>
      <c r="I57" s="129">
        <v>20</v>
      </c>
    </row>
    <row r="58" spans="1:9" x14ac:dyDescent="0.25">
      <c r="A58" s="135">
        <v>29</v>
      </c>
      <c r="B58" s="134" t="s">
        <v>128</v>
      </c>
      <c r="C58" s="130" t="s">
        <v>132</v>
      </c>
      <c r="D58" s="133" t="s">
        <v>131</v>
      </c>
      <c r="E58" s="131">
        <v>313.04000000000002</v>
      </c>
      <c r="F58" s="129" t="s">
        <v>83</v>
      </c>
      <c r="H58" s="132">
        <f>ROUND(E58*G58, 2)</f>
        <v>0</v>
      </c>
      <c r="I58" s="129">
        <v>20</v>
      </c>
    </row>
    <row r="59" spans="1:9" x14ac:dyDescent="0.25">
      <c r="A59" s="135">
        <v>30</v>
      </c>
      <c r="B59" s="134" t="s">
        <v>85</v>
      </c>
      <c r="C59" s="130" t="s">
        <v>130</v>
      </c>
      <c r="D59" s="133" t="s">
        <v>129</v>
      </c>
      <c r="E59" s="131">
        <v>313</v>
      </c>
      <c r="F59" s="129" t="s">
        <v>83</v>
      </c>
      <c r="H59" s="132">
        <f>ROUND(E59*G59, 2)</f>
        <v>0</v>
      </c>
      <c r="I59" s="129">
        <v>20</v>
      </c>
    </row>
    <row r="60" spans="1:9" ht="25.5" x14ac:dyDescent="0.25">
      <c r="A60" s="135">
        <v>31</v>
      </c>
      <c r="B60" s="134" t="s">
        <v>128</v>
      </c>
      <c r="C60" s="130" t="s">
        <v>127</v>
      </c>
      <c r="D60" s="133" t="s">
        <v>126</v>
      </c>
      <c r="E60" s="131">
        <v>197.81899999999999</v>
      </c>
      <c r="F60" s="129" t="s">
        <v>120</v>
      </c>
      <c r="H60" s="132">
        <f>ROUND(E60*G60, 2)</f>
        <v>0</v>
      </c>
      <c r="I60" s="129">
        <v>20</v>
      </c>
    </row>
    <row r="61" spans="1:9" x14ac:dyDescent="0.25">
      <c r="D61" s="139" t="s">
        <v>125</v>
      </c>
      <c r="E61" s="136">
        <f>H61</f>
        <v>0</v>
      </c>
      <c r="H61" s="136">
        <f>SUM(H56:H60)</f>
        <v>0</v>
      </c>
    </row>
    <row r="64" spans="1:9" x14ac:dyDescent="0.25">
      <c r="B64" s="130" t="s">
        <v>124</v>
      </c>
    </row>
    <row r="65" spans="1:9" ht="25.5" x14ac:dyDescent="0.25">
      <c r="A65" s="135">
        <v>32</v>
      </c>
      <c r="B65" s="134" t="s">
        <v>123</v>
      </c>
      <c r="C65" s="130" t="s">
        <v>122</v>
      </c>
      <c r="D65" s="133" t="s">
        <v>352</v>
      </c>
      <c r="E65" s="131">
        <v>1</v>
      </c>
      <c r="F65" s="129" t="s">
        <v>81</v>
      </c>
      <c r="H65" s="132">
        <f>ROUND(E65*G65, 2)</f>
        <v>0</v>
      </c>
      <c r="I65" s="129">
        <v>20</v>
      </c>
    </row>
    <row r="66" spans="1:9" x14ac:dyDescent="0.25">
      <c r="D66" s="139" t="s">
        <v>121</v>
      </c>
      <c r="E66" s="136">
        <f>H66</f>
        <v>0</v>
      </c>
      <c r="H66" s="136">
        <f>SUM(H64:H65)</f>
        <v>0</v>
      </c>
    </row>
    <row r="68" spans="1:9" x14ac:dyDescent="0.25">
      <c r="B68" s="130" t="s">
        <v>119</v>
      </c>
    </row>
    <row r="69" spans="1:9" x14ac:dyDescent="0.25">
      <c r="A69" s="135">
        <v>33</v>
      </c>
      <c r="B69" s="134" t="s">
        <v>85</v>
      </c>
      <c r="C69" s="130" t="s">
        <v>118</v>
      </c>
      <c r="D69" s="133" t="s">
        <v>117</v>
      </c>
      <c r="E69" s="131">
        <v>14.1</v>
      </c>
      <c r="F69" s="129" t="s">
        <v>87</v>
      </c>
      <c r="H69" s="132">
        <f>ROUND(E69*G69, 2)</f>
        <v>0</v>
      </c>
      <c r="I69" s="129">
        <v>20</v>
      </c>
    </row>
    <row r="70" spans="1:9" x14ac:dyDescent="0.25">
      <c r="A70" s="135">
        <v>34</v>
      </c>
      <c r="B70" s="134" t="s">
        <v>85</v>
      </c>
      <c r="C70" s="130" t="s">
        <v>116</v>
      </c>
      <c r="D70" s="133" t="s">
        <v>115</v>
      </c>
      <c r="E70" s="131">
        <v>7</v>
      </c>
      <c r="F70" s="129" t="s">
        <v>114</v>
      </c>
      <c r="H70" s="132">
        <f>ROUND(E70*G70, 2)</f>
        <v>0</v>
      </c>
      <c r="I70" s="129">
        <v>20</v>
      </c>
    </row>
    <row r="71" spans="1:9" x14ac:dyDescent="0.25">
      <c r="D71" s="139" t="s">
        <v>113</v>
      </c>
      <c r="E71" s="136">
        <f>H71</f>
        <v>0</v>
      </c>
      <c r="H71" s="136">
        <f>SUM(H68:H70)</f>
        <v>0</v>
      </c>
    </row>
    <row r="73" spans="1:9" x14ac:dyDescent="0.25">
      <c r="B73" s="130" t="s">
        <v>112</v>
      </c>
    </row>
    <row r="74" spans="1:9" x14ac:dyDescent="0.25">
      <c r="A74" s="135">
        <v>35</v>
      </c>
      <c r="B74" s="134" t="s">
        <v>91</v>
      </c>
      <c r="C74" s="130" t="s">
        <v>111</v>
      </c>
      <c r="D74" s="133" t="s">
        <v>110</v>
      </c>
      <c r="E74" s="131">
        <v>313</v>
      </c>
      <c r="F74" s="129" t="s">
        <v>83</v>
      </c>
      <c r="H74" s="132">
        <f t="shared" ref="H74:H86" si="2">ROUND(E74*G74, 2)</f>
        <v>0</v>
      </c>
      <c r="I74" s="129">
        <v>20</v>
      </c>
    </row>
    <row r="75" spans="1:9" x14ac:dyDescent="0.25">
      <c r="A75" s="135">
        <v>36</v>
      </c>
      <c r="B75" s="134" t="s">
        <v>85</v>
      </c>
      <c r="C75" s="130" t="s">
        <v>109</v>
      </c>
      <c r="D75" s="133" t="s">
        <v>108</v>
      </c>
      <c r="E75" s="131">
        <v>313</v>
      </c>
      <c r="F75" s="129" t="s">
        <v>83</v>
      </c>
      <c r="H75" s="132">
        <f t="shared" si="2"/>
        <v>0</v>
      </c>
      <c r="I75" s="129">
        <v>20</v>
      </c>
    </row>
    <row r="76" spans="1:9" x14ac:dyDescent="0.25">
      <c r="A76" s="135">
        <v>37</v>
      </c>
      <c r="B76" s="134" t="s">
        <v>85</v>
      </c>
      <c r="C76" s="130" t="s">
        <v>107</v>
      </c>
      <c r="D76" s="133" t="s">
        <v>228</v>
      </c>
      <c r="E76" s="131">
        <v>2</v>
      </c>
      <c r="F76" s="129" t="s">
        <v>93</v>
      </c>
      <c r="H76" s="132">
        <f t="shared" si="2"/>
        <v>0</v>
      </c>
      <c r="I76" s="129">
        <v>20</v>
      </c>
    </row>
    <row r="77" spans="1:9" x14ac:dyDescent="0.25">
      <c r="A77" s="135">
        <v>38</v>
      </c>
      <c r="B77" s="134" t="s">
        <v>85</v>
      </c>
      <c r="C77" s="130" t="s">
        <v>106</v>
      </c>
      <c r="D77" s="133" t="s">
        <v>224</v>
      </c>
      <c r="E77" s="131">
        <v>1</v>
      </c>
      <c r="F77" s="129" t="s">
        <v>93</v>
      </c>
      <c r="H77" s="132">
        <f t="shared" si="2"/>
        <v>0</v>
      </c>
      <c r="I77" s="129">
        <v>20</v>
      </c>
    </row>
    <row r="78" spans="1:9" x14ac:dyDescent="0.25">
      <c r="A78" s="135">
        <v>39</v>
      </c>
      <c r="B78" s="134" t="s">
        <v>85</v>
      </c>
      <c r="C78" s="130" t="s">
        <v>105</v>
      </c>
      <c r="D78" s="133" t="s">
        <v>104</v>
      </c>
      <c r="E78" s="131">
        <v>1</v>
      </c>
      <c r="F78" s="129" t="s">
        <v>93</v>
      </c>
      <c r="H78" s="132">
        <f t="shared" si="2"/>
        <v>0</v>
      </c>
      <c r="I78" s="129">
        <v>20</v>
      </c>
    </row>
    <row r="79" spans="1:9" x14ac:dyDescent="0.25">
      <c r="A79" s="135">
        <v>40</v>
      </c>
      <c r="B79" s="134" t="s">
        <v>85</v>
      </c>
      <c r="C79" s="130" t="s">
        <v>103</v>
      </c>
      <c r="D79" s="133" t="s">
        <v>225</v>
      </c>
      <c r="E79" s="131">
        <v>16</v>
      </c>
      <c r="F79" s="129" t="s">
        <v>93</v>
      </c>
      <c r="H79" s="132">
        <f t="shared" si="2"/>
        <v>0</v>
      </c>
      <c r="I79" s="129">
        <v>20</v>
      </c>
    </row>
    <row r="80" spans="1:9" x14ac:dyDescent="0.25">
      <c r="A80" s="135">
        <v>41</v>
      </c>
      <c r="B80" s="134" t="s">
        <v>85</v>
      </c>
      <c r="C80" s="130" t="s">
        <v>102</v>
      </c>
      <c r="D80" s="133" t="s">
        <v>226</v>
      </c>
      <c r="E80" s="131">
        <v>11</v>
      </c>
      <c r="F80" s="129" t="s">
        <v>93</v>
      </c>
      <c r="H80" s="132">
        <f t="shared" si="2"/>
        <v>0</v>
      </c>
      <c r="I80" s="129">
        <v>20</v>
      </c>
    </row>
    <row r="81" spans="1:9" ht="25.5" x14ac:dyDescent="0.25">
      <c r="A81" s="135">
        <v>42</v>
      </c>
      <c r="B81" s="134" t="s">
        <v>85</v>
      </c>
      <c r="C81" s="130" t="s">
        <v>101</v>
      </c>
      <c r="D81" s="133" t="s">
        <v>100</v>
      </c>
      <c r="E81" s="131">
        <v>1</v>
      </c>
      <c r="F81" s="129" t="s">
        <v>93</v>
      </c>
      <c r="H81" s="132">
        <f t="shared" si="2"/>
        <v>0</v>
      </c>
      <c r="I81" s="129">
        <v>20</v>
      </c>
    </row>
    <row r="82" spans="1:9" x14ac:dyDescent="0.25">
      <c r="A82" s="135">
        <v>43</v>
      </c>
      <c r="B82" s="134" t="s">
        <v>91</v>
      </c>
      <c r="C82" s="130" t="s">
        <v>99</v>
      </c>
      <c r="D82" s="133" t="s">
        <v>98</v>
      </c>
      <c r="E82" s="131">
        <v>168</v>
      </c>
      <c r="F82" s="129" t="s">
        <v>87</v>
      </c>
      <c r="H82" s="132">
        <f t="shared" si="2"/>
        <v>0</v>
      </c>
      <c r="I82" s="129">
        <v>20</v>
      </c>
    </row>
    <row r="83" spans="1:9" x14ac:dyDescent="0.25">
      <c r="A83" s="135">
        <v>44</v>
      </c>
      <c r="B83" s="134" t="s">
        <v>91</v>
      </c>
      <c r="C83" s="130" t="s">
        <v>97</v>
      </c>
      <c r="D83" s="133" t="s">
        <v>96</v>
      </c>
      <c r="E83" s="131">
        <v>5</v>
      </c>
      <c r="F83" s="129" t="s">
        <v>93</v>
      </c>
      <c r="H83" s="132">
        <f t="shared" si="2"/>
        <v>0</v>
      </c>
      <c r="I83" s="129">
        <v>20</v>
      </c>
    </row>
    <row r="84" spans="1:9" x14ac:dyDescent="0.25">
      <c r="A84" s="135">
        <v>45</v>
      </c>
      <c r="B84" s="134" t="s">
        <v>85</v>
      </c>
      <c r="C84" s="130" t="s">
        <v>95</v>
      </c>
      <c r="D84" s="133" t="s">
        <v>94</v>
      </c>
      <c r="E84" s="131">
        <v>5</v>
      </c>
      <c r="F84" s="129" t="s">
        <v>93</v>
      </c>
      <c r="H84" s="132">
        <f t="shared" si="2"/>
        <v>0</v>
      </c>
      <c r="I84" s="129">
        <v>20</v>
      </c>
    </row>
    <row r="85" spans="1:9" x14ac:dyDescent="0.25">
      <c r="A85" s="135">
        <v>46</v>
      </c>
      <c r="B85" s="134" t="s">
        <v>91</v>
      </c>
      <c r="C85" s="130" t="s">
        <v>92</v>
      </c>
      <c r="D85" s="133" t="s">
        <v>227</v>
      </c>
      <c r="E85" s="131">
        <v>13</v>
      </c>
      <c r="F85" s="129" t="s">
        <v>86</v>
      </c>
      <c r="H85" s="132">
        <f t="shared" si="2"/>
        <v>0</v>
      </c>
      <c r="I85" s="129">
        <v>20</v>
      </c>
    </row>
    <row r="86" spans="1:9" ht="25.5" x14ac:dyDescent="0.25">
      <c r="A86" s="135">
        <v>47</v>
      </c>
      <c r="B86" s="134" t="s">
        <v>91</v>
      </c>
      <c r="C86" s="130" t="s">
        <v>90</v>
      </c>
      <c r="D86" s="133" t="s">
        <v>89</v>
      </c>
      <c r="E86" s="131">
        <v>4.2519999999999998</v>
      </c>
      <c r="F86" s="129" t="s">
        <v>84</v>
      </c>
      <c r="H86" s="132">
        <f t="shared" si="2"/>
        <v>0</v>
      </c>
      <c r="I86" s="129">
        <v>20</v>
      </c>
    </row>
    <row r="87" spans="1:9" x14ac:dyDescent="0.25">
      <c r="D87" s="139" t="s">
        <v>88</v>
      </c>
      <c r="E87" s="136">
        <f>H87</f>
        <v>0</v>
      </c>
      <c r="H87" s="136">
        <f>SUM(H73:H86)</f>
        <v>0</v>
      </c>
    </row>
    <row r="89" spans="1:9" x14ac:dyDescent="0.25">
      <c r="D89" s="138" t="s">
        <v>80</v>
      </c>
      <c r="E89" s="136">
        <f>H89</f>
        <v>0</v>
      </c>
      <c r="H89" s="136">
        <f>+H45</f>
        <v>0</v>
      </c>
    </row>
  </sheetData>
  <phoneticPr fontId="0" type="noConversion"/>
  <printOptions horizontalCentered="1"/>
  <pageMargins left="0.39370078740157483" right="0.35433070866141736" top="0.62992125984251968" bottom="0.59055118110236227" header="0.51181102362204722" footer="0.35433070866141736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2"/>
  <sheetViews>
    <sheetView showGridLines="0" zoomScale="115" zoomScaleNormal="115" workbookViewId="0">
      <pane ySplit="10" topLeftCell="A65" activePane="bottomLeft" state="frozen"/>
      <selection pane="bottomLeft" activeCell="D9" sqref="D9"/>
    </sheetView>
  </sheetViews>
  <sheetFormatPr defaultColWidth="9.140625" defaultRowHeight="12.75" x14ac:dyDescent="0.25"/>
  <cols>
    <col min="1" max="1" width="4.7109375" style="135" customWidth="1"/>
    <col min="2" max="2" width="5.28515625" style="134" customWidth="1"/>
    <col min="3" max="3" width="13" style="130" customWidth="1"/>
    <col min="4" max="4" width="35.7109375" style="133" customWidth="1"/>
    <col min="5" max="5" width="11.28515625" style="131" customWidth="1"/>
    <col min="6" max="6" width="4.85546875" style="129" customWidth="1"/>
    <col min="7" max="7" width="6.85546875" style="132" customWidth="1"/>
    <col min="8" max="8" width="8.28515625" style="132" customWidth="1"/>
    <col min="9" max="9" width="8.7109375" style="129" customWidth="1"/>
    <col min="10" max="13" width="9.140625" style="129"/>
    <col min="14" max="16384" width="9.140625" style="128"/>
  </cols>
  <sheetData>
    <row r="1" spans="1:13" x14ac:dyDescent="0.25">
      <c r="A1" s="153" t="s">
        <v>79</v>
      </c>
      <c r="B1" s="128"/>
      <c r="C1" s="128"/>
      <c r="D1" s="128"/>
      <c r="E1" s="128"/>
      <c r="F1" s="128"/>
      <c r="G1" s="153" t="s">
        <v>223</v>
      </c>
      <c r="H1" s="150"/>
      <c r="I1" s="162" t="s">
        <v>349</v>
      </c>
      <c r="J1" s="128"/>
      <c r="K1" s="128"/>
      <c r="L1" s="128"/>
      <c r="M1" s="128"/>
    </row>
    <row r="2" spans="1:13" x14ac:dyDescent="0.25">
      <c r="A2" s="153" t="s">
        <v>221</v>
      </c>
      <c r="B2" s="128"/>
      <c r="C2" s="128"/>
      <c r="D2" s="128"/>
      <c r="E2" s="128"/>
      <c r="F2" s="128"/>
      <c r="G2" s="153" t="s">
        <v>220</v>
      </c>
      <c r="H2" s="150"/>
      <c r="I2" s="161"/>
      <c r="J2" s="128"/>
      <c r="K2" s="128"/>
      <c r="L2" s="128"/>
      <c r="M2" s="128"/>
    </row>
    <row r="3" spans="1:13" x14ac:dyDescent="0.25">
      <c r="A3" s="153" t="s">
        <v>76</v>
      </c>
      <c r="B3" s="128"/>
      <c r="C3" s="128"/>
      <c r="D3" s="128"/>
      <c r="E3" s="128"/>
      <c r="F3" s="128"/>
      <c r="G3" s="153" t="s">
        <v>222</v>
      </c>
      <c r="H3" s="150"/>
      <c r="I3" s="161" t="s">
        <v>348</v>
      </c>
      <c r="J3" s="128"/>
      <c r="K3" s="128"/>
      <c r="L3" s="128"/>
      <c r="M3" s="128"/>
    </row>
    <row r="4" spans="1:13" x14ac:dyDescent="0.25">
      <c r="A4" s="128"/>
      <c r="B4" s="128"/>
      <c r="C4" s="128"/>
      <c r="D4" s="128"/>
      <c r="E4" s="128"/>
      <c r="F4" s="128"/>
      <c r="G4" s="128"/>
      <c r="H4" s="128"/>
      <c r="I4" s="161"/>
      <c r="J4" s="128"/>
      <c r="K4" s="128"/>
      <c r="L4" s="128"/>
      <c r="M4" s="128"/>
    </row>
    <row r="5" spans="1:13" x14ac:dyDescent="0.25">
      <c r="A5" s="153" t="s">
        <v>219</v>
      </c>
      <c r="B5" s="128"/>
      <c r="C5" s="128"/>
      <c r="D5" s="128"/>
      <c r="E5" s="128"/>
      <c r="F5" s="128"/>
      <c r="G5" s="128"/>
      <c r="H5" s="128"/>
      <c r="I5" s="161" t="s">
        <v>348</v>
      </c>
      <c r="J5" s="128"/>
      <c r="K5" s="128"/>
      <c r="L5" s="128"/>
      <c r="M5" s="128"/>
    </row>
    <row r="6" spans="1:13" x14ac:dyDescent="0.25">
      <c r="A6" s="153" t="s">
        <v>347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1:13" x14ac:dyDescent="0.25">
      <c r="A7" s="153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4.25" thickBot="1" x14ac:dyDescent="0.3">
      <c r="A8" s="128"/>
      <c r="B8" s="152"/>
      <c r="C8" s="149"/>
      <c r="D8" s="151" t="s">
        <v>35</v>
      </c>
      <c r="E8" s="141"/>
      <c r="F8" s="128"/>
      <c r="G8" s="150"/>
      <c r="H8" s="150"/>
      <c r="I8" s="128"/>
      <c r="J8" s="128"/>
      <c r="K8" s="128"/>
      <c r="L8" s="128"/>
      <c r="M8" s="128"/>
    </row>
    <row r="9" spans="1:13" ht="13.5" thickTop="1" x14ac:dyDescent="0.25">
      <c r="A9" s="148" t="s">
        <v>218</v>
      </c>
      <c r="B9" s="147" t="s">
        <v>217</v>
      </c>
      <c r="C9" s="147" t="s">
        <v>74</v>
      </c>
      <c r="D9" s="147" t="s">
        <v>216</v>
      </c>
      <c r="E9" s="147" t="s">
        <v>75</v>
      </c>
      <c r="F9" s="147" t="s">
        <v>215</v>
      </c>
      <c r="G9" s="147" t="s">
        <v>208</v>
      </c>
      <c r="H9" s="147" t="s">
        <v>48</v>
      </c>
      <c r="I9" s="128"/>
      <c r="J9" s="128"/>
      <c r="K9" s="128"/>
      <c r="L9" s="128"/>
      <c r="M9" s="128"/>
    </row>
    <row r="10" spans="1:13" ht="13.5" thickBot="1" x14ac:dyDescent="0.3">
      <c r="A10" s="144" t="s">
        <v>206</v>
      </c>
      <c r="B10" s="143" t="s">
        <v>213</v>
      </c>
      <c r="C10" s="145"/>
      <c r="D10" s="143" t="s">
        <v>212</v>
      </c>
      <c r="E10" s="143" t="s">
        <v>211</v>
      </c>
      <c r="F10" s="143" t="s">
        <v>210</v>
      </c>
      <c r="G10" s="143" t="s">
        <v>209</v>
      </c>
      <c r="H10" s="143"/>
      <c r="I10" s="128"/>
      <c r="J10" s="128"/>
      <c r="K10" s="128"/>
      <c r="L10" s="128"/>
      <c r="M10" s="128"/>
    </row>
    <row r="11" spans="1:13" ht="13.5" thickTop="1" x14ac:dyDescent="0.25"/>
    <row r="12" spans="1:13" x14ac:dyDescent="0.25">
      <c r="B12" s="140" t="s">
        <v>145</v>
      </c>
    </row>
    <row r="13" spans="1:13" x14ac:dyDescent="0.25">
      <c r="B13" s="130" t="s">
        <v>137</v>
      </c>
    </row>
    <row r="14" spans="1:13" ht="25.5" x14ac:dyDescent="0.25">
      <c r="A14" s="135">
        <v>1</v>
      </c>
      <c r="B14" s="134" t="s">
        <v>128</v>
      </c>
      <c r="C14" s="130" t="s">
        <v>346</v>
      </c>
      <c r="D14" s="133" t="s">
        <v>345</v>
      </c>
      <c r="E14" s="131">
        <v>75</v>
      </c>
      <c r="F14" s="129" t="s">
        <v>87</v>
      </c>
      <c r="H14" s="132">
        <f t="shared" ref="H14:H21" si="0">ROUND(E14*G14, 2)</f>
        <v>0</v>
      </c>
    </row>
    <row r="15" spans="1:13" ht="25.5" x14ac:dyDescent="0.25">
      <c r="A15" s="135">
        <v>2</v>
      </c>
      <c r="B15" s="134" t="s">
        <v>128</v>
      </c>
      <c r="C15" s="130" t="s">
        <v>344</v>
      </c>
      <c r="D15" s="133" t="s">
        <v>343</v>
      </c>
      <c r="E15" s="131">
        <v>79</v>
      </c>
      <c r="F15" s="129" t="s">
        <v>87</v>
      </c>
      <c r="H15" s="132">
        <f t="shared" si="0"/>
        <v>0</v>
      </c>
    </row>
    <row r="16" spans="1:13" ht="25.5" x14ac:dyDescent="0.25">
      <c r="A16" s="135">
        <v>3</v>
      </c>
      <c r="B16" s="134" t="s">
        <v>128</v>
      </c>
      <c r="C16" s="130" t="s">
        <v>342</v>
      </c>
      <c r="D16" s="133" t="s">
        <v>341</v>
      </c>
      <c r="E16" s="131">
        <v>55</v>
      </c>
      <c r="F16" s="129" t="s">
        <v>87</v>
      </c>
      <c r="H16" s="132">
        <f t="shared" si="0"/>
        <v>0</v>
      </c>
    </row>
    <row r="17" spans="1:8" ht="25.5" x14ac:dyDescent="0.25">
      <c r="A17" s="135">
        <v>4</v>
      </c>
      <c r="B17" s="134" t="s">
        <v>85</v>
      </c>
      <c r="C17" s="130" t="s">
        <v>340</v>
      </c>
      <c r="D17" s="133" t="s">
        <v>339</v>
      </c>
      <c r="E17" s="131">
        <v>75</v>
      </c>
      <c r="F17" s="129" t="s">
        <v>87</v>
      </c>
      <c r="H17" s="132">
        <f t="shared" si="0"/>
        <v>0</v>
      </c>
    </row>
    <row r="18" spans="1:8" ht="25.5" x14ac:dyDescent="0.25">
      <c r="A18" s="135">
        <v>5</v>
      </c>
      <c r="B18" s="134" t="s">
        <v>85</v>
      </c>
      <c r="C18" s="130" t="s">
        <v>338</v>
      </c>
      <c r="D18" s="133" t="s">
        <v>337</v>
      </c>
      <c r="E18" s="131">
        <v>4</v>
      </c>
      <c r="F18" s="129" t="s">
        <v>87</v>
      </c>
      <c r="H18" s="132">
        <f t="shared" si="0"/>
        <v>0</v>
      </c>
    </row>
    <row r="19" spans="1:8" ht="25.5" x14ac:dyDescent="0.25">
      <c r="A19" s="135">
        <v>6</v>
      </c>
      <c r="B19" s="134" t="s">
        <v>85</v>
      </c>
      <c r="C19" s="130" t="s">
        <v>336</v>
      </c>
      <c r="D19" s="133" t="s">
        <v>335</v>
      </c>
      <c r="E19" s="131">
        <v>45</v>
      </c>
      <c r="F19" s="129" t="s">
        <v>87</v>
      </c>
      <c r="H19" s="132">
        <f t="shared" si="0"/>
        <v>0</v>
      </c>
    </row>
    <row r="20" spans="1:8" ht="25.5" x14ac:dyDescent="0.25">
      <c r="A20" s="135">
        <v>7</v>
      </c>
      <c r="B20" s="134" t="s">
        <v>85</v>
      </c>
      <c r="C20" s="130" t="s">
        <v>334</v>
      </c>
      <c r="D20" s="133" t="s">
        <v>333</v>
      </c>
      <c r="E20" s="131">
        <v>30</v>
      </c>
      <c r="F20" s="129" t="s">
        <v>87</v>
      </c>
      <c r="H20" s="132">
        <f t="shared" si="0"/>
        <v>0</v>
      </c>
    </row>
    <row r="21" spans="1:8" ht="25.5" x14ac:dyDescent="0.25">
      <c r="A21" s="135">
        <v>8</v>
      </c>
      <c r="B21" s="134" t="s">
        <v>85</v>
      </c>
      <c r="C21" s="130" t="s">
        <v>332</v>
      </c>
      <c r="D21" s="133" t="s">
        <v>331</v>
      </c>
      <c r="E21" s="131">
        <v>55</v>
      </c>
      <c r="F21" s="129" t="s">
        <v>87</v>
      </c>
      <c r="H21" s="132">
        <f t="shared" si="0"/>
        <v>0</v>
      </c>
    </row>
    <row r="22" spans="1:8" x14ac:dyDescent="0.25">
      <c r="D22" s="139" t="s">
        <v>125</v>
      </c>
      <c r="E22" s="136">
        <f>H22</f>
        <v>0</v>
      </c>
      <c r="H22" s="136">
        <f>SUM(H12:H21)</f>
        <v>0</v>
      </c>
    </row>
    <row r="24" spans="1:8" x14ac:dyDescent="0.25">
      <c r="B24" s="130" t="s">
        <v>330</v>
      </c>
    </row>
    <row r="25" spans="1:8" x14ac:dyDescent="0.25">
      <c r="A25" s="135">
        <v>9</v>
      </c>
      <c r="B25" s="134" t="s">
        <v>123</v>
      </c>
      <c r="C25" s="130" t="s">
        <v>329</v>
      </c>
      <c r="D25" s="133" t="s">
        <v>328</v>
      </c>
      <c r="E25" s="131">
        <v>1</v>
      </c>
      <c r="F25" s="129" t="s">
        <v>93</v>
      </c>
      <c r="H25" s="132">
        <f>ROUND(E25*G25, 2)</f>
        <v>0</v>
      </c>
    </row>
    <row r="26" spans="1:8" x14ac:dyDescent="0.25">
      <c r="A26" s="135">
        <v>10</v>
      </c>
      <c r="B26" s="134" t="s">
        <v>123</v>
      </c>
      <c r="C26" s="130" t="s">
        <v>327</v>
      </c>
      <c r="D26" s="133" t="s">
        <v>326</v>
      </c>
      <c r="E26" s="131">
        <v>1</v>
      </c>
      <c r="F26" s="129" t="s">
        <v>319</v>
      </c>
      <c r="H26" s="132">
        <f>ROUND(E26*G26, 2)</f>
        <v>0</v>
      </c>
    </row>
    <row r="27" spans="1:8" x14ac:dyDescent="0.25">
      <c r="A27" s="135">
        <v>11</v>
      </c>
      <c r="B27" s="134" t="s">
        <v>123</v>
      </c>
      <c r="C27" s="130" t="s">
        <v>325</v>
      </c>
      <c r="D27" s="133" t="s">
        <v>324</v>
      </c>
      <c r="E27" s="131">
        <v>1</v>
      </c>
      <c r="F27" s="129" t="s">
        <v>319</v>
      </c>
      <c r="H27" s="132">
        <f>ROUND(E27*G27, 2)</f>
        <v>0</v>
      </c>
    </row>
    <row r="28" spans="1:8" x14ac:dyDescent="0.25">
      <c r="A28" s="135">
        <v>12</v>
      </c>
      <c r="B28" s="134" t="s">
        <v>123</v>
      </c>
      <c r="C28" s="130" t="s">
        <v>323</v>
      </c>
      <c r="D28" s="133" t="s">
        <v>322</v>
      </c>
      <c r="E28" s="131">
        <v>1</v>
      </c>
      <c r="F28" s="129" t="s">
        <v>319</v>
      </c>
      <c r="H28" s="132">
        <f>ROUND(E28*G28, 2)</f>
        <v>0</v>
      </c>
    </row>
    <row r="29" spans="1:8" x14ac:dyDescent="0.25">
      <c r="A29" s="135">
        <v>13</v>
      </c>
      <c r="B29" s="134" t="s">
        <v>123</v>
      </c>
      <c r="C29" s="130" t="s">
        <v>321</v>
      </c>
      <c r="D29" s="133" t="s">
        <v>320</v>
      </c>
      <c r="E29" s="131">
        <v>1</v>
      </c>
      <c r="F29" s="129" t="s">
        <v>319</v>
      </c>
      <c r="H29" s="132">
        <f>ROUND(E29*G29, 2)</f>
        <v>0</v>
      </c>
    </row>
    <row r="30" spans="1:8" x14ac:dyDescent="0.25">
      <c r="D30" s="139" t="s">
        <v>318</v>
      </c>
      <c r="E30" s="136">
        <f>H30</f>
        <v>0</v>
      </c>
      <c r="H30" s="136">
        <f>SUM(H24:H29)</f>
        <v>0</v>
      </c>
    </row>
    <row r="32" spans="1:8" x14ac:dyDescent="0.25">
      <c r="B32" s="130" t="s">
        <v>317</v>
      </c>
    </row>
    <row r="33" spans="1:8" x14ac:dyDescent="0.25">
      <c r="A33" s="135">
        <v>14</v>
      </c>
      <c r="B33" s="134" t="s">
        <v>123</v>
      </c>
      <c r="C33" s="130" t="s">
        <v>316</v>
      </c>
      <c r="D33" s="133" t="s">
        <v>315</v>
      </c>
      <c r="E33" s="131">
        <v>32</v>
      </c>
      <c r="F33" s="129" t="s">
        <v>93</v>
      </c>
      <c r="H33" s="132">
        <f t="shared" ref="H33:H47" si="1">ROUND(E33*G33, 2)</f>
        <v>0</v>
      </c>
    </row>
    <row r="34" spans="1:8" x14ac:dyDescent="0.25">
      <c r="A34" s="135">
        <v>15</v>
      </c>
      <c r="B34" s="134" t="s">
        <v>123</v>
      </c>
      <c r="C34" s="130" t="s">
        <v>314</v>
      </c>
      <c r="D34" s="133" t="s">
        <v>313</v>
      </c>
      <c r="E34" s="131">
        <v>4</v>
      </c>
      <c r="F34" s="129" t="s">
        <v>87</v>
      </c>
      <c r="H34" s="132">
        <f t="shared" si="1"/>
        <v>0</v>
      </c>
    </row>
    <row r="35" spans="1:8" x14ac:dyDescent="0.25">
      <c r="A35" s="135">
        <v>16</v>
      </c>
      <c r="B35" s="134" t="s">
        <v>123</v>
      </c>
      <c r="C35" s="130" t="s">
        <v>312</v>
      </c>
      <c r="D35" s="133" t="s">
        <v>311</v>
      </c>
      <c r="E35" s="131">
        <v>30</v>
      </c>
      <c r="F35" s="129" t="s">
        <v>87</v>
      </c>
      <c r="H35" s="132">
        <f t="shared" si="1"/>
        <v>0</v>
      </c>
    </row>
    <row r="36" spans="1:8" x14ac:dyDescent="0.25">
      <c r="A36" s="135">
        <v>17</v>
      </c>
      <c r="B36" s="134" t="s">
        <v>123</v>
      </c>
      <c r="C36" s="130" t="s">
        <v>310</v>
      </c>
      <c r="D36" s="133" t="s">
        <v>309</v>
      </c>
      <c r="E36" s="131">
        <v>55</v>
      </c>
      <c r="F36" s="129" t="s">
        <v>87</v>
      </c>
      <c r="H36" s="132">
        <f t="shared" si="1"/>
        <v>0</v>
      </c>
    </row>
    <row r="37" spans="1:8" x14ac:dyDescent="0.25">
      <c r="A37" s="135">
        <v>18</v>
      </c>
      <c r="B37" s="134" t="s">
        <v>123</v>
      </c>
      <c r="C37" s="130" t="s">
        <v>308</v>
      </c>
      <c r="D37" s="133" t="s">
        <v>307</v>
      </c>
      <c r="E37" s="131">
        <v>1</v>
      </c>
      <c r="F37" s="129" t="s">
        <v>280</v>
      </c>
      <c r="H37" s="132">
        <f t="shared" si="1"/>
        <v>0</v>
      </c>
    </row>
    <row r="38" spans="1:8" x14ac:dyDescent="0.25">
      <c r="A38" s="135">
        <v>19</v>
      </c>
      <c r="B38" s="134" t="s">
        <v>123</v>
      </c>
      <c r="C38" s="130" t="s">
        <v>306</v>
      </c>
      <c r="D38" s="133" t="s">
        <v>305</v>
      </c>
      <c r="E38" s="131">
        <v>89</v>
      </c>
      <c r="F38" s="129" t="s">
        <v>87</v>
      </c>
      <c r="H38" s="132">
        <f t="shared" si="1"/>
        <v>0</v>
      </c>
    </row>
    <row r="39" spans="1:8" x14ac:dyDescent="0.25">
      <c r="A39" s="135">
        <v>20</v>
      </c>
      <c r="B39" s="134" t="s">
        <v>123</v>
      </c>
      <c r="C39" s="130" t="s">
        <v>304</v>
      </c>
      <c r="D39" s="133" t="s">
        <v>303</v>
      </c>
      <c r="E39" s="131">
        <v>75</v>
      </c>
      <c r="F39" s="129" t="s">
        <v>87</v>
      </c>
      <c r="H39" s="132">
        <f t="shared" si="1"/>
        <v>0</v>
      </c>
    </row>
    <row r="40" spans="1:8" x14ac:dyDescent="0.25">
      <c r="A40" s="135">
        <v>21</v>
      </c>
      <c r="B40" s="134" t="s">
        <v>123</v>
      </c>
      <c r="C40" s="130" t="s">
        <v>302</v>
      </c>
      <c r="D40" s="133" t="s">
        <v>301</v>
      </c>
      <c r="E40" s="131">
        <v>45</v>
      </c>
      <c r="F40" s="129" t="s">
        <v>87</v>
      </c>
      <c r="H40" s="132">
        <f t="shared" si="1"/>
        <v>0</v>
      </c>
    </row>
    <row r="41" spans="1:8" x14ac:dyDescent="0.25">
      <c r="A41" s="135">
        <v>22</v>
      </c>
      <c r="B41" s="134" t="s">
        <v>123</v>
      </c>
      <c r="C41" s="130" t="s">
        <v>300</v>
      </c>
      <c r="D41" s="133" t="s">
        <v>299</v>
      </c>
      <c r="E41" s="131">
        <v>90</v>
      </c>
      <c r="F41" s="129" t="s">
        <v>87</v>
      </c>
      <c r="H41" s="132">
        <f t="shared" si="1"/>
        <v>0</v>
      </c>
    </row>
    <row r="42" spans="1:8" x14ac:dyDescent="0.25">
      <c r="A42" s="135">
        <v>23</v>
      </c>
      <c r="B42" s="134" t="s">
        <v>123</v>
      </c>
      <c r="C42" s="130" t="s">
        <v>298</v>
      </c>
      <c r="D42" s="133" t="s">
        <v>297</v>
      </c>
      <c r="E42" s="131">
        <v>1</v>
      </c>
      <c r="F42" s="129" t="s">
        <v>280</v>
      </c>
      <c r="H42" s="132">
        <f t="shared" si="1"/>
        <v>0</v>
      </c>
    </row>
    <row r="43" spans="1:8" x14ac:dyDescent="0.25">
      <c r="A43" s="135">
        <v>24</v>
      </c>
      <c r="B43" s="134" t="s">
        <v>123</v>
      </c>
      <c r="C43" s="130" t="s">
        <v>296</v>
      </c>
      <c r="D43" s="133" t="s">
        <v>295</v>
      </c>
      <c r="E43" s="131">
        <v>120</v>
      </c>
      <c r="F43" s="129" t="s">
        <v>87</v>
      </c>
      <c r="H43" s="132">
        <f t="shared" si="1"/>
        <v>0</v>
      </c>
    </row>
    <row r="44" spans="1:8" x14ac:dyDescent="0.25">
      <c r="A44" s="135">
        <v>25</v>
      </c>
      <c r="B44" s="134" t="s">
        <v>123</v>
      </c>
      <c r="C44" s="130" t="s">
        <v>294</v>
      </c>
      <c r="D44" s="133" t="s">
        <v>293</v>
      </c>
      <c r="E44" s="131">
        <v>90</v>
      </c>
      <c r="F44" s="129" t="s">
        <v>87</v>
      </c>
      <c r="H44" s="132">
        <f t="shared" si="1"/>
        <v>0</v>
      </c>
    </row>
    <row r="45" spans="1:8" x14ac:dyDescent="0.25">
      <c r="A45" s="135">
        <v>26</v>
      </c>
      <c r="B45" s="134" t="s">
        <v>85</v>
      </c>
      <c r="C45" s="130" t="s">
        <v>292</v>
      </c>
      <c r="D45" s="133" t="s">
        <v>291</v>
      </c>
      <c r="E45" s="131">
        <v>1</v>
      </c>
      <c r="F45" s="129" t="s">
        <v>280</v>
      </c>
      <c r="H45" s="132">
        <f t="shared" si="1"/>
        <v>0</v>
      </c>
    </row>
    <row r="46" spans="1:8" x14ac:dyDescent="0.25">
      <c r="A46" s="135">
        <v>27</v>
      </c>
      <c r="B46" s="134" t="s">
        <v>123</v>
      </c>
      <c r="C46" s="130" t="s">
        <v>290</v>
      </c>
      <c r="D46" s="133" t="s">
        <v>289</v>
      </c>
      <c r="E46" s="131">
        <v>16</v>
      </c>
      <c r="F46" s="129" t="s">
        <v>230</v>
      </c>
      <c r="H46" s="132">
        <f t="shared" si="1"/>
        <v>0</v>
      </c>
    </row>
    <row r="47" spans="1:8" x14ac:dyDescent="0.25">
      <c r="A47" s="135">
        <v>28</v>
      </c>
      <c r="B47" s="134" t="s">
        <v>123</v>
      </c>
      <c r="C47" s="130" t="s">
        <v>288</v>
      </c>
      <c r="D47" s="133" t="s">
        <v>287</v>
      </c>
      <c r="E47" s="131">
        <v>16</v>
      </c>
      <c r="F47" s="129" t="s">
        <v>230</v>
      </c>
      <c r="H47" s="132">
        <f t="shared" si="1"/>
        <v>0</v>
      </c>
    </row>
    <row r="48" spans="1:8" x14ac:dyDescent="0.25">
      <c r="D48" s="139" t="s">
        <v>286</v>
      </c>
      <c r="E48" s="136">
        <f>H48</f>
        <v>0</v>
      </c>
      <c r="H48" s="136">
        <f>SUM(H32:H47)</f>
        <v>0</v>
      </c>
    </row>
    <row r="50" spans="1:8" x14ac:dyDescent="0.25">
      <c r="B50" s="130" t="s">
        <v>285</v>
      </c>
    </row>
    <row r="51" spans="1:8" ht="25.5" x14ac:dyDescent="0.25">
      <c r="A51" s="135">
        <v>29</v>
      </c>
      <c r="B51" s="134" t="s">
        <v>123</v>
      </c>
      <c r="C51" s="130" t="s">
        <v>284</v>
      </c>
      <c r="D51" s="133" t="s">
        <v>283</v>
      </c>
      <c r="E51" s="131">
        <v>4</v>
      </c>
      <c r="F51" s="129" t="s">
        <v>93</v>
      </c>
      <c r="H51" s="132">
        <f t="shared" ref="H51:H64" si="2">ROUND(E51*G51, 2)</f>
        <v>0</v>
      </c>
    </row>
    <row r="52" spans="1:8" x14ac:dyDescent="0.25">
      <c r="A52" s="135">
        <v>30</v>
      </c>
      <c r="B52" s="134" t="s">
        <v>123</v>
      </c>
      <c r="C52" s="130" t="s">
        <v>282</v>
      </c>
      <c r="D52" s="133" t="s">
        <v>281</v>
      </c>
      <c r="E52" s="131">
        <v>14</v>
      </c>
      <c r="F52" s="129" t="s">
        <v>280</v>
      </c>
      <c r="H52" s="132">
        <f t="shared" si="2"/>
        <v>0</v>
      </c>
    </row>
    <row r="53" spans="1:8" x14ac:dyDescent="0.25">
      <c r="A53" s="135">
        <v>31</v>
      </c>
      <c r="B53" s="134" t="s">
        <v>123</v>
      </c>
      <c r="C53" s="130" t="s">
        <v>279</v>
      </c>
      <c r="D53" s="133" t="s">
        <v>278</v>
      </c>
      <c r="E53" s="131">
        <v>6</v>
      </c>
      <c r="F53" s="129" t="s">
        <v>93</v>
      </c>
      <c r="H53" s="132">
        <f t="shared" si="2"/>
        <v>0</v>
      </c>
    </row>
    <row r="54" spans="1:8" x14ac:dyDescent="0.25">
      <c r="A54" s="135">
        <v>32</v>
      </c>
      <c r="B54" s="134" t="s">
        <v>123</v>
      </c>
      <c r="C54" s="130" t="s">
        <v>277</v>
      </c>
      <c r="D54" s="133" t="s">
        <v>276</v>
      </c>
      <c r="E54" s="131">
        <v>3</v>
      </c>
      <c r="F54" s="129" t="s">
        <v>93</v>
      </c>
      <c r="H54" s="132">
        <f t="shared" si="2"/>
        <v>0</v>
      </c>
    </row>
    <row r="55" spans="1:8" x14ac:dyDescent="0.25">
      <c r="A55" s="135">
        <v>33</v>
      </c>
      <c r="B55" s="134" t="s">
        <v>123</v>
      </c>
      <c r="C55" s="130" t="s">
        <v>275</v>
      </c>
      <c r="D55" s="133" t="s">
        <v>274</v>
      </c>
      <c r="E55" s="131">
        <v>4</v>
      </c>
      <c r="F55" s="129" t="s">
        <v>93</v>
      </c>
      <c r="H55" s="132">
        <f t="shared" si="2"/>
        <v>0</v>
      </c>
    </row>
    <row r="56" spans="1:8" x14ac:dyDescent="0.25">
      <c r="A56" s="135">
        <v>34</v>
      </c>
      <c r="B56" s="134" t="s">
        <v>123</v>
      </c>
      <c r="C56" s="130" t="s">
        <v>273</v>
      </c>
      <c r="D56" s="133" t="s">
        <v>272</v>
      </c>
      <c r="E56" s="131">
        <v>1</v>
      </c>
      <c r="F56" s="129" t="s">
        <v>93</v>
      </c>
      <c r="H56" s="132">
        <f t="shared" si="2"/>
        <v>0</v>
      </c>
    </row>
    <row r="57" spans="1:8" x14ac:dyDescent="0.25">
      <c r="A57" s="135">
        <v>35</v>
      </c>
      <c r="B57" s="134" t="s">
        <v>123</v>
      </c>
      <c r="C57" s="130" t="s">
        <v>271</v>
      </c>
      <c r="D57" s="133" t="s">
        <v>270</v>
      </c>
      <c r="E57" s="131">
        <v>1</v>
      </c>
      <c r="F57" s="129" t="s">
        <v>93</v>
      </c>
      <c r="H57" s="132">
        <f t="shared" si="2"/>
        <v>0</v>
      </c>
    </row>
    <row r="58" spans="1:8" x14ac:dyDescent="0.25">
      <c r="A58" s="135">
        <v>36</v>
      </c>
      <c r="B58" s="134" t="s">
        <v>123</v>
      </c>
      <c r="C58" s="130" t="s">
        <v>269</v>
      </c>
      <c r="D58" s="133" t="s">
        <v>268</v>
      </c>
      <c r="E58" s="131">
        <v>1</v>
      </c>
      <c r="F58" s="129" t="s">
        <v>93</v>
      </c>
      <c r="H58" s="132">
        <f t="shared" si="2"/>
        <v>0</v>
      </c>
    </row>
    <row r="59" spans="1:8" x14ac:dyDescent="0.25">
      <c r="A59" s="135">
        <v>37</v>
      </c>
      <c r="B59" s="134" t="s">
        <v>123</v>
      </c>
      <c r="C59" s="130" t="s">
        <v>267</v>
      </c>
      <c r="D59" s="133" t="s">
        <v>266</v>
      </c>
      <c r="E59" s="131">
        <v>1</v>
      </c>
      <c r="F59" s="129" t="s">
        <v>93</v>
      </c>
      <c r="H59" s="132">
        <f t="shared" si="2"/>
        <v>0</v>
      </c>
    </row>
    <row r="60" spans="1:8" x14ac:dyDescent="0.25">
      <c r="A60" s="135">
        <v>38</v>
      </c>
      <c r="B60" s="134" t="s">
        <v>123</v>
      </c>
      <c r="C60" s="130" t="s">
        <v>265</v>
      </c>
      <c r="D60" s="133" t="s">
        <v>264</v>
      </c>
      <c r="E60" s="131">
        <v>10</v>
      </c>
      <c r="F60" s="129" t="s">
        <v>93</v>
      </c>
      <c r="H60" s="132">
        <f t="shared" si="2"/>
        <v>0</v>
      </c>
    </row>
    <row r="61" spans="1:8" x14ac:dyDescent="0.25">
      <c r="A61" s="135">
        <v>39</v>
      </c>
      <c r="B61" s="134" t="s">
        <v>123</v>
      </c>
      <c r="C61" s="130" t="s">
        <v>263</v>
      </c>
      <c r="D61" s="133" t="s">
        <v>262</v>
      </c>
      <c r="E61" s="131">
        <v>1</v>
      </c>
      <c r="F61" s="129" t="s">
        <v>93</v>
      </c>
      <c r="H61" s="132">
        <f t="shared" si="2"/>
        <v>0</v>
      </c>
    </row>
    <row r="62" spans="1:8" ht="25.5" x14ac:dyDescent="0.25">
      <c r="A62" s="135">
        <v>40</v>
      </c>
      <c r="B62" s="134" t="s">
        <v>123</v>
      </c>
      <c r="C62" s="130" t="s">
        <v>261</v>
      </c>
      <c r="D62" s="133" t="s">
        <v>260</v>
      </c>
      <c r="E62" s="131">
        <v>9</v>
      </c>
      <c r="F62" s="129" t="s">
        <v>93</v>
      </c>
      <c r="H62" s="132">
        <f t="shared" si="2"/>
        <v>0</v>
      </c>
    </row>
    <row r="63" spans="1:8" ht="25.5" x14ac:dyDescent="0.25">
      <c r="A63" s="135">
        <v>41</v>
      </c>
      <c r="B63" s="134" t="s">
        <v>123</v>
      </c>
      <c r="C63" s="130" t="s">
        <v>259</v>
      </c>
      <c r="D63" s="133" t="s">
        <v>258</v>
      </c>
      <c r="E63" s="131">
        <v>9</v>
      </c>
      <c r="F63" s="129" t="s">
        <v>93</v>
      </c>
      <c r="H63" s="132">
        <f t="shared" si="2"/>
        <v>0</v>
      </c>
    </row>
    <row r="64" spans="1:8" x14ac:dyDescent="0.25">
      <c r="A64" s="135">
        <v>42</v>
      </c>
      <c r="B64" s="134" t="s">
        <v>123</v>
      </c>
      <c r="C64" s="130" t="s">
        <v>257</v>
      </c>
      <c r="D64" s="133" t="s">
        <v>256</v>
      </c>
      <c r="E64" s="131">
        <v>9</v>
      </c>
      <c r="F64" s="129" t="s">
        <v>93</v>
      </c>
      <c r="H64" s="132">
        <f t="shared" si="2"/>
        <v>0</v>
      </c>
    </row>
    <row r="65" spans="1:8" x14ac:dyDescent="0.25">
      <c r="D65" s="139" t="s">
        <v>255</v>
      </c>
      <c r="E65" s="136">
        <f>H65</f>
        <v>0</v>
      </c>
      <c r="H65" s="136">
        <f>SUM(H50:H64)</f>
        <v>0</v>
      </c>
    </row>
    <row r="67" spans="1:8" x14ac:dyDescent="0.25">
      <c r="B67" s="130" t="s">
        <v>254</v>
      </c>
    </row>
    <row r="68" spans="1:8" x14ac:dyDescent="0.25">
      <c r="A68" s="135">
        <v>43</v>
      </c>
      <c r="B68" s="134" t="s">
        <v>123</v>
      </c>
      <c r="C68" s="130" t="s">
        <v>253</v>
      </c>
      <c r="D68" s="133" t="s">
        <v>252</v>
      </c>
      <c r="E68" s="131">
        <v>14</v>
      </c>
      <c r="F68" s="129" t="s">
        <v>93</v>
      </c>
      <c r="H68" s="132">
        <f t="shared" ref="H68:H77" si="3">ROUND(E68*G68, 2)</f>
        <v>0</v>
      </c>
    </row>
    <row r="69" spans="1:8" ht="25.5" x14ac:dyDescent="0.25">
      <c r="A69" s="135">
        <v>44</v>
      </c>
      <c r="B69" s="134" t="s">
        <v>123</v>
      </c>
      <c r="C69" s="130" t="s">
        <v>251</v>
      </c>
      <c r="D69" s="133" t="s">
        <v>250</v>
      </c>
      <c r="E69" s="131">
        <v>14</v>
      </c>
      <c r="F69" s="129" t="s">
        <v>93</v>
      </c>
      <c r="H69" s="132">
        <f t="shared" si="3"/>
        <v>0</v>
      </c>
    </row>
    <row r="70" spans="1:8" x14ac:dyDescent="0.25">
      <c r="A70" s="135">
        <v>45</v>
      </c>
      <c r="B70" s="134" t="s">
        <v>85</v>
      </c>
      <c r="C70" s="130" t="s">
        <v>249</v>
      </c>
      <c r="D70" s="133" t="s">
        <v>248</v>
      </c>
      <c r="E70" s="131">
        <v>1</v>
      </c>
      <c r="F70" s="129" t="s">
        <v>93</v>
      </c>
      <c r="H70" s="132">
        <f t="shared" si="3"/>
        <v>0</v>
      </c>
    </row>
    <row r="71" spans="1:8" x14ac:dyDescent="0.25">
      <c r="A71" s="135">
        <v>46</v>
      </c>
      <c r="B71" s="134" t="s">
        <v>85</v>
      </c>
      <c r="C71" s="130" t="s">
        <v>247</v>
      </c>
      <c r="D71" s="133" t="s">
        <v>246</v>
      </c>
      <c r="E71" s="131">
        <v>3</v>
      </c>
      <c r="F71" s="129" t="s">
        <v>93</v>
      </c>
      <c r="H71" s="132">
        <f t="shared" si="3"/>
        <v>0</v>
      </c>
    </row>
    <row r="72" spans="1:8" x14ac:dyDescent="0.25">
      <c r="A72" s="135">
        <v>47</v>
      </c>
      <c r="B72" s="134" t="s">
        <v>85</v>
      </c>
      <c r="C72" s="130" t="s">
        <v>245</v>
      </c>
      <c r="D72" s="133" t="s">
        <v>244</v>
      </c>
      <c r="E72" s="131">
        <v>4</v>
      </c>
      <c r="F72" s="129" t="s">
        <v>93</v>
      </c>
      <c r="H72" s="132">
        <f t="shared" si="3"/>
        <v>0</v>
      </c>
    </row>
    <row r="73" spans="1:8" x14ac:dyDescent="0.25">
      <c r="A73" s="135">
        <v>48</v>
      </c>
      <c r="B73" s="134" t="s">
        <v>85</v>
      </c>
      <c r="C73" s="130" t="s">
        <v>243</v>
      </c>
      <c r="D73" s="133" t="s">
        <v>242</v>
      </c>
      <c r="E73" s="131">
        <v>6</v>
      </c>
      <c r="F73" s="129" t="s">
        <v>93</v>
      </c>
      <c r="H73" s="132">
        <f t="shared" si="3"/>
        <v>0</v>
      </c>
    </row>
    <row r="74" spans="1:8" ht="25.5" x14ac:dyDescent="0.25">
      <c r="A74" s="135">
        <v>49</v>
      </c>
      <c r="B74" s="134" t="s">
        <v>85</v>
      </c>
      <c r="C74" s="130" t="s">
        <v>241</v>
      </c>
      <c r="D74" s="133" t="s">
        <v>240</v>
      </c>
      <c r="E74" s="131">
        <v>14</v>
      </c>
      <c r="F74" s="129" t="s">
        <v>239</v>
      </c>
      <c r="H74" s="132">
        <f t="shared" si="3"/>
        <v>0</v>
      </c>
    </row>
    <row r="75" spans="1:8" x14ac:dyDescent="0.25">
      <c r="A75" s="135">
        <v>50</v>
      </c>
      <c r="B75" s="134" t="s">
        <v>85</v>
      </c>
      <c r="C75" s="130" t="s">
        <v>238</v>
      </c>
      <c r="D75" s="133" t="s">
        <v>237</v>
      </c>
      <c r="E75" s="131">
        <v>14</v>
      </c>
      <c r="F75" s="129" t="s">
        <v>236</v>
      </c>
      <c r="H75" s="132">
        <f t="shared" si="3"/>
        <v>0</v>
      </c>
    </row>
    <row r="76" spans="1:8" x14ac:dyDescent="0.25">
      <c r="A76" s="135">
        <v>51</v>
      </c>
      <c r="B76" s="134" t="s">
        <v>85</v>
      </c>
      <c r="C76" s="130" t="s">
        <v>235</v>
      </c>
      <c r="D76" s="133" t="s">
        <v>234</v>
      </c>
      <c r="E76" s="131">
        <v>14</v>
      </c>
      <c r="F76" s="129" t="s">
        <v>233</v>
      </c>
      <c r="H76" s="132">
        <f t="shared" si="3"/>
        <v>0</v>
      </c>
    </row>
    <row r="77" spans="1:8" x14ac:dyDescent="0.25">
      <c r="A77" s="135">
        <v>52</v>
      </c>
      <c r="B77" s="134" t="s">
        <v>123</v>
      </c>
      <c r="C77" s="130" t="s">
        <v>232</v>
      </c>
      <c r="D77" s="133" t="s">
        <v>231</v>
      </c>
      <c r="E77" s="131">
        <v>72</v>
      </c>
      <c r="F77" s="129" t="s">
        <v>230</v>
      </c>
      <c r="H77" s="132">
        <f t="shared" si="3"/>
        <v>0</v>
      </c>
    </row>
    <row r="78" spans="1:8" x14ac:dyDescent="0.25">
      <c r="D78" s="139" t="s">
        <v>229</v>
      </c>
      <c r="E78" s="136">
        <f>H78</f>
        <v>0</v>
      </c>
      <c r="H78" s="136">
        <f>SUM(H67:H77)</f>
        <v>0</v>
      </c>
    </row>
    <row r="80" spans="1:8" x14ac:dyDescent="0.25">
      <c r="D80" s="139" t="s">
        <v>82</v>
      </c>
      <c r="E80" s="136">
        <f>H80</f>
        <v>0</v>
      </c>
      <c r="H80" s="136">
        <f>+H22+H30+H48+H65+H78</f>
        <v>0</v>
      </c>
    </row>
    <row r="82" spans="4:8" x14ac:dyDescent="0.25">
      <c r="D82" s="138" t="s">
        <v>80</v>
      </c>
      <c r="E82" s="136">
        <f>H82</f>
        <v>0</v>
      </c>
      <c r="H82" s="136">
        <f>+H80</f>
        <v>0</v>
      </c>
    </row>
  </sheetData>
  <phoneticPr fontId="0" type="noConversion"/>
  <printOptions horizontalCentered="1"/>
  <pageMargins left="0.39370078740157483" right="0.35433070866141736" top="0.62992125984251968" bottom="0.59055118110236227" header="0.51181102362204722" footer="0.35433070866141736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6"/>
  <sheetViews>
    <sheetView showGridLines="0" zoomScale="145" zoomScaleNormal="145" workbookViewId="0">
      <pane ySplit="10" topLeftCell="A56" activePane="bottomLeft" state="frozen"/>
      <selection pane="bottomLeft" activeCell="D9" sqref="D9"/>
    </sheetView>
  </sheetViews>
  <sheetFormatPr defaultColWidth="9.140625" defaultRowHeight="12.75" x14ac:dyDescent="0.25"/>
  <cols>
    <col min="1" max="1" width="4.7109375" style="135" customWidth="1"/>
    <col min="2" max="2" width="5.28515625" style="134" customWidth="1"/>
    <col min="3" max="3" width="13" style="130" customWidth="1"/>
    <col min="4" max="4" width="35.7109375" style="133" customWidth="1"/>
    <col min="5" max="5" width="11.28515625" style="131" customWidth="1"/>
    <col min="6" max="6" width="4" style="129" customWidth="1"/>
    <col min="7" max="7" width="8.42578125" style="132" customWidth="1"/>
    <col min="8" max="8" width="8.28515625" style="132" customWidth="1"/>
    <col min="9" max="9" width="8.7109375" style="129" customWidth="1"/>
    <col min="10" max="13" width="9.140625" style="129"/>
    <col min="14" max="16384" width="9.140625" style="128"/>
  </cols>
  <sheetData>
    <row r="1" spans="1:13" x14ac:dyDescent="0.25">
      <c r="A1" s="153" t="s">
        <v>79</v>
      </c>
      <c r="B1" s="128"/>
      <c r="C1" s="128"/>
      <c r="D1" s="128"/>
      <c r="E1" s="128"/>
      <c r="F1" s="128"/>
      <c r="G1" s="153" t="s">
        <v>223</v>
      </c>
      <c r="H1" s="150"/>
      <c r="I1" s="162" t="s">
        <v>349</v>
      </c>
      <c r="J1" s="128"/>
      <c r="K1" s="128"/>
      <c r="L1" s="128"/>
      <c r="M1" s="128"/>
    </row>
    <row r="2" spans="1:13" x14ac:dyDescent="0.25">
      <c r="A2" s="153" t="s">
        <v>221</v>
      </c>
      <c r="B2" s="128"/>
      <c r="C2" s="128"/>
      <c r="D2" s="128"/>
      <c r="E2" s="128"/>
      <c r="F2" s="128"/>
      <c r="G2" s="153" t="s">
        <v>220</v>
      </c>
      <c r="H2" s="150"/>
      <c r="I2" s="161"/>
      <c r="J2" s="128"/>
      <c r="K2" s="128"/>
      <c r="L2" s="128"/>
      <c r="M2" s="128"/>
    </row>
    <row r="3" spans="1:13" x14ac:dyDescent="0.25">
      <c r="A3" s="153" t="s">
        <v>76</v>
      </c>
      <c r="B3" s="128"/>
      <c r="C3" s="128"/>
      <c r="D3" s="128"/>
      <c r="E3" s="128"/>
      <c r="F3" s="128"/>
      <c r="G3" s="153" t="s">
        <v>222</v>
      </c>
      <c r="H3" s="150"/>
      <c r="I3" s="161" t="s">
        <v>348</v>
      </c>
      <c r="J3" s="128"/>
      <c r="K3" s="128"/>
      <c r="L3" s="128"/>
      <c r="M3" s="128"/>
    </row>
    <row r="4" spans="1:13" x14ac:dyDescent="0.25">
      <c r="A4" s="128"/>
      <c r="B4" s="128"/>
      <c r="C4" s="128"/>
      <c r="D4" s="128"/>
      <c r="E4" s="128"/>
      <c r="F4" s="128"/>
      <c r="G4" s="128"/>
      <c r="H4" s="128"/>
      <c r="I4" s="161"/>
      <c r="J4" s="128"/>
      <c r="K4" s="128"/>
      <c r="L4" s="128"/>
      <c r="M4" s="128"/>
    </row>
    <row r="5" spans="1:13" x14ac:dyDescent="0.25">
      <c r="A5" s="153" t="s">
        <v>219</v>
      </c>
      <c r="B5" s="128"/>
      <c r="C5" s="128"/>
      <c r="D5" s="128"/>
      <c r="E5" s="128"/>
      <c r="F5" s="128"/>
      <c r="G5" s="128"/>
      <c r="H5" s="128"/>
      <c r="I5" s="161" t="s">
        <v>348</v>
      </c>
      <c r="J5" s="128"/>
      <c r="K5" s="128"/>
      <c r="L5" s="128"/>
      <c r="M5" s="128"/>
    </row>
    <row r="6" spans="1:13" x14ac:dyDescent="0.25">
      <c r="A6" s="153" t="s">
        <v>34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1:13" x14ac:dyDescent="0.25">
      <c r="A7" s="153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4.25" thickBot="1" x14ac:dyDescent="0.3">
      <c r="A8" s="128" t="s">
        <v>33</v>
      </c>
      <c r="B8" s="152"/>
      <c r="C8" s="149"/>
      <c r="D8" s="151" t="s">
        <v>35</v>
      </c>
      <c r="E8" s="141"/>
      <c r="F8" s="128"/>
      <c r="G8" s="150"/>
      <c r="H8" s="150"/>
      <c r="I8" s="128"/>
      <c r="J8" s="128"/>
      <c r="K8" s="128"/>
      <c r="L8" s="128"/>
      <c r="M8" s="128"/>
    </row>
    <row r="9" spans="1:13" ht="13.5" thickTop="1" x14ac:dyDescent="0.25">
      <c r="A9" s="148" t="s">
        <v>218</v>
      </c>
      <c r="B9" s="147" t="s">
        <v>217</v>
      </c>
      <c r="C9" s="147" t="s">
        <v>74</v>
      </c>
      <c r="D9" s="147" t="s">
        <v>216</v>
      </c>
      <c r="E9" s="147" t="s">
        <v>75</v>
      </c>
      <c r="F9" s="147" t="s">
        <v>215</v>
      </c>
      <c r="G9" s="147" t="s">
        <v>208</v>
      </c>
      <c r="H9" s="147" t="s">
        <v>48</v>
      </c>
      <c r="I9" s="128"/>
      <c r="J9" s="128"/>
      <c r="K9" s="128"/>
      <c r="L9" s="128"/>
      <c r="M9" s="128"/>
    </row>
    <row r="10" spans="1:13" ht="13.5" thickBot="1" x14ac:dyDescent="0.3">
      <c r="A10" s="144" t="s">
        <v>206</v>
      </c>
      <c r="B10" s="143" t="s">
        <v>213</v>
      </c>
      <c r="C10" s="145"/>
      <c r="D10" s="143" t="s">
        <v>212</v>
      </c>
      <c r="E10" s="143" t="s">
        <v>211</v>
      </c>
      <c r="F10" s="143" t="s">
        <v>210</v>
      </c>
      <c r="G10" s="143" t="s">
        <v>209</v>
      </c>
      <c r="H10" s="143"/>
      <c r="I10" s="128"/>
      <c r="J10" s="128"/>
      <c r="K10" s="128"/>
      <c r="L10" s="128"/>
      <c r="M10" s="128"/>
    </row>
    <row r="11" spans="1:13" ht="13.5" thickTop="1" x14ac:dyDescent="0.25"/>
    <row r="12" spans="1:13" x14ac:dyDescent="0.25">
      <c r="B12" s="140" t="s">
        <v>145</v>
      </c>
    </row>
    <row r="14" spans="1:13" x14ac:dyDescent="0.25">
      <c r="B14" s="130" t="s">
        <v>32</v>
      </c>
    </row>
    <row r="15" spans="1:13" x14ac:dyDescent="0.25">
      <c r="A15" s="135">
        <v>1</v>
      </c>
      <c r="B15" s="134" t="s">
        <v>375</v>
      </c>
      <c r="C15" s="130" t="s">
        <v>31</v>
      </c>
      <c r="D15" s="133" t="s">
        <v>30</v>
      </c>
      <c r="E15" s="131">
        <v>2</v>
      </c>
      <c r="F15" s="129" t="s">
        <v>87</v>
      </c>
      <c r="H15" s="132">
        <f t="shared" ref="H15:H44" si="0">ROUND(E15*G15, 2)</f>
        <v>0</v>
      </c>
    </row>
    <row r="16" spans="1:13" x14ac:dyDescent="0.25">
      <c r="A16" s="135">
        <v>2</v>
      </c>
      <c r="B16" s="134" t="s">
        <v>375</v>
      </c>
      <c r="C16" s="130" t="s">
        <v>29</v>
      </c>
      <c r="D16" s="133" t="s">
        <v>28</v>
      </c>
      <c r="E16" s="131">
        <v>4</v>
      </c>
      <c r="F16" s="129" t="s">
        <v>87</v>
      </c>
      <c r="H16" s="132">
        <f t="shared" si="0"/>
        <v>0</v>
      </c>
    </row>
    <row r="17" spans="1:8" ht="25.5" x14ac:dyDescent="0.25">
      <c r="A17" s="135">
        <v>3</v>
      </c>
      <c r="B17" s="134" t="s">
        <v>375</v>
      </c>
      <c r="C17" s="130" t="s">
        <v>27</v>
      </c>
      <c r="D17" s="133" t="s">
        <v>26</v>
      </c>
      <c r="E17" s="131">
        <v>2</v>
      </c>
      <c r="F17" s="129" t="s">
        <v>319</v>
      </c>
      <c r="H17" s="132">
        <f t="shared" si="0"/>
        <v>0</v>
      </c>
    </row>
    <row r="18" spans="1:8" x14ac:dyDescent="0.25">
      <c r="A18" s="135">
        <v>4</v>
      </c>
      <c r="B18" s="134" t="s">
        <v>375</v>
      </c>
      <c r="C18" s="130" t="s">
        <v>25</v>
      </c>
      <c r="D18" s="133" t="s">
        <v>24</v>
      </c>
      <c r="E18" s="131">
        <v>60</v>
      </c>
      <c r="F18" s="129" t="s">
        <v>87</v>
      </c>
      <c r="H18" s="132">
        <f t="shared" si="0"/>
        <v>0</v>
      </c>
    </row>
    <row r="19" spans="1:8" x14ac:dyDescent="0.25">
      <c r="A19" s="135">
        <v>5</v>
      </c>
      <c r="B19" s="134" t="s">
        <v>375</v>
      </c>
      <c r="C19" s="130" t="s">
        <v>23</v>
      </c>
      <c r="D19" s="133" t="s">
        <v>22</v>
      </c>
      <c r="E19" s="131">
        <v>20</v>
      </c>
      <c r="F19" s="129" t="s">
        <v>87</v>
      </c>
      <c r="H19" s="132">
        <f t="shared" si="0"/>
        <v>0</v>
      </c>
    </row>
    <row r="20" spans="1:8" x14ac:dyDescent="0.25">
      <c r="A20" s="135">
        <v>6</v>
      </c>
      <c r="B20" s="134" t="s">
        <v>375</v>
      </c>
      <c r="C20" s="130" t="s">
        <v>21</v>
      </c>
      <c r="D20" s="133" t="s">
        <v>20</v>
      </c>
      <c r="E20" s="131">
        <v>65</v>
      </c>
      <c r="F20" s="129" t="s">
        <v>87</v>
      </c>
      <c r="H20" s="132">
        <f t="shared" si="0"/>
        <v>0</v>
      </c>
    </row>
    <row r="21" spans="1:8" x14ac:dyDescent="0.25">
      <c r="A21" s="135">
        <v>7</v>
      </c>
      <c r="B21" s="134" t="s">
        <v>375</v>
      </c>
      <c r="C21" s="130" t="s">
        <v>19</v>
      </c>
      <c r="D21" s="133" t="s">
        <v>18</v>
      </c>
      <c r="E21" s="131">
        <v>1</v>
      </c>
      <c r="F21" s="129" t="s">
        <v>280</v>
      </c>
      <c r="H21" s="132">
        <f t="shared" si="0"/>
        <v>0</v>
      </c>
    </row>
    <row r="22" spans="1:8" x14ac:dyDescent="0.25">
      <c r="A22" s="135">
        <v>8</v>
      </c>
      <c r="B22" s="134" t="s">
        <v>375</v>
      </c>
      <c r="C22" s="130" t="s">
        <v>17</v>
      </c>
      <c r="D22" s="133" t="s">
        <v>16</v>
      </c>
      <c r="E22" s="131">
        <v>2</v>
      </c>
      <c r="F22" s="129" t="s">
        <v>87</v>
      </c>
      <c r="H22" s="132">
        <f t="shared" si="0"/>
        <v>0</v>
      </c>
    </row>
    <row r="23" spans="1:8" x14ac:dyDescent="0.25">
      <c r="A23" s="135">
        <v>9</v>
      </c>
      <c r="B23" s="134" t="s">
        <v>375</v>
      </c>
      <c r="C23" s="130" t="s">
        <v>15</v>
      </c>
      <c r="D23" s="133" t="s">
        <v>14</v>
      </c>
      <c r="E23" s="131">
        <v>60</v>
      </c>
      <c r="F23" s="129" t="s">
        <v>87</v>
      </c>
      <c r="H23" s="132">
        <f t="shared" si="0"/>
        <v>0</v>
      </c>
    </row>
    <row r="24" spans="1:8" x14ac:dyDescent="0.25">
      <c r="A24" s="135">
        <v>10</v>
      </c>
      <c r="B24" s="134" t="s">
        <v>375</v>
      </c>
      <c r="C24" s="130" t="s">
        <v>13</v>
      </c>
      <c r="D24" s="133" t="s">
        <v>12</v>
      </c>
      <c r="E24" s="131">
        <v>24</v>
      </c>
      <c r="F24" s="129" t="s">
        <v>87</v>
      </c>
      <c r="H24" s="132">
        <f t="shared" si="0"/>
        <v>0</v>
      </c>
    </row>
    <row r="25" spans="1:8" x14ac:dyDescent="0.25">
      <c r="A25" s="135">
        <v>11</v>
      </c>
      <c r="B25" s="134" t="s">
        <v>375</v>
      </c>
      <c r="C25" s="130" t="s">
        <v>11</v>
      </c>
      <c r="D25" s="133" t="s">
        <v>10</v>
      </c>
      <c r="E25" s="131">
        <v>65</v>
      </c>
      <c r="F25" s="129" t="s">
        <v>87</v>
      </c>
      <c r="H25" s="132">
        <f t="shared" si="0"/>
        <v>0</v>
      </c>
    </row>
    <row r="26" spans="1:8" x14ac:dyDescent="0.25">
      <c r="A26" s="135">
        <v>12</v>
      </c>
      <c r="B26" s="134" t="s">
        <v>375</v>
      </c>
      <c r="C26" s="130" t="s">
        <v>9</v>
      </c>
      <c r="D26" s="133" t="s">
        <v>8</v>
      </c>
      <c r="E26" s="131">
        <v>12</v>
      </c>
      <c r="F26" s="129" t="s">
        <v>87</v>
      </c>
      <c r="H26" s="132">
        <f t="shared" si="0"/>
        <v>0</v>
      </c>
    </row>
    <row r="27" spans="1:8" x14ac:dyDescent="0.25">
      <c r="A27" s="135">
        <v>13</v>
      </c>
      <c r="B27" s="134" t="s">
        <v>375</v>
      </c>
      <c r="C27" s="130" t="s">
        <v>7</v>
      </c>
      <c r="D27" s="133" t="s">
        <v>6</v>
      </c>
      <c r="E27" s="131">
        <v>15</v>
      </c>
      <c r="F27" s="129" t="s">
        <v>87</v>
      </c>
      <c r="H27" s="132">
        <f t="shared" si="0"/>
        <v>0</v>
      </c>
    </row>
    <row r="28" spans="1:8" x14ac:dyDescent="0.25">
      <c r="A28" s="135">
        <v>14</v>
      </c>
      <c r="B28" s="134" t="s">
        <v>375</v>
      </c>
      <c r="C28" s="130" t="s">
        <v>5</v>
      </c>
      <c r="D28" s="133" t="s">
        <v>4</v>
      </c>
      <c r="E28" s="131">
        <v>19</v>
      </c>
      <c r="F28" s="129" t="s">
        <v>87</v>
      </c>
      <c r="H28" s="132">
        <f t="shared" si="0"/>
        <v>0</v>
      </c>
    </row>
    <row r="29" spans="1:8" ht="25.5" x14ac:dyDescent="0.25">
      <c r="A29" s="135">
        <v>15</v>
      </c>
      <c r="B29" s="134" t="s">
        <v>375</v>
      </c>
      <c r="C29" s="130" t="s">
        <v>3</v>
      </c>
      <c r="D29" s="133" t="s">
        <v>2</v>
      </c>
      <c r="E29" s="131">
        <v>2</v>
      </c>
      <c r="F29" s="129" t="s">
        <v>319</v>
      </c>
      <c r="H29" s="132">
        <f t="shared" si="0"/>
        <v>0</v>
      </c>
    </row>
    <row r="30" spans="1:8" x14ac:dyDescent="0.25">
      <c r="A30" s="135">
        <v>16</v>
      </c>
      <c r="B30" s="134" t="s">
        <v>375</v>
      </c>
      <c r="C30" s="130" t="s">
        <v>1</v>
      </c>
      <c r="D30" s="133" t="s">
        <v>0</v>
      </c>
      <c r="E30" s="131">
        <v>14</v>
      </c>
      <c r="F30" s="129" t="s">
        <v>93</v>
      </c>
      <c r="H30" s="132">
        <f t="shared" si="0"/>
        <v>0</v>
      </c>
    </row>
    <row r="31" spans="1:8" x14ac:dyDescent="0.25">
      <c r="A31" s="135">
        <v>17</v>
      </c>
      <c r="B31" s="134" t="s">
        <v>375</v>
      </c>
      <c r="C31" s="130" t="s">
        <v>402</v>
      </c>
      <c r="D31" s="133" t="s">
        <v>401</v>
      </c>
      <c r="E31" s="131">
        <v>2</v>
      </c>
      <c r="F31" s="129" t="s">
        <v>93</v>
      </c>
      <c r="H31" s="132">
        <f t="shared" si="0"/>
        <v>0</v>
      </c>
    </row>
    <row r="32" spans="1:8" ht="25.5" x14ac:dyDescent="0.25">
      <c r="A32" s="135">
        <v>18</v>
      </c>
      <c r="B32" s="134" t="s">
        <v>375</v>
      </c>
      <c r="C32" s="130" t="s">
        <v>400</v>
      </c>
      <c r="D32" s="133" t="s">
        <v>399</v>
      </c>
      <c r="E32" s="131">
        <v>1</v>
      </c>
      <c r="F32" s="129" t="s">
        <v>114</v>
      </c>
      <c r="H32" s="132">
        <f t="shared" si="0"/>
        <v>0</v>
      </c>
    </row>
    <row r="33" spans="1:8" ht="25.5" x14ac:dyDescent="0.25">
      <c r="A33" s="135">
        <v>19</v>
      </c>
      <c r="B33" s="134" t="s">
        <v>375</v>
      </c>
      <c r="C33" s="130" t="s">
        <v>398</v>
      </c>
      <c r="D33" s="133" t="s">
        <v>397</v>
      </c>
      <c r="E33" s="131">
        <v>3</v>
      </c>
      <c r="F33" s="129" t="s">
        <v>93</v>
      </c>
      <c r="H33" s="132">
        <f t="shared" si="0"/>
        <v>0</v>
      </c>
    </row>
    <row r="34" spans="1:8" x14ac:dyDescent="0.25">
      <c r="A34" s="135">
        <v>20</v>
      </c>
      <c r="B34" s="134" t="s">
        <v>375</v>
      </c>
      <c r="C34" s="130" t="s">
        <v>396</v>
      </c>
      <c r="D34" s="133" t="s">
        <v>395</v>
      </c>
      <c r="E34" s="131">
        <v>2</v>
      </c>
      <c r="F34" s="129" t="s">
        <v>93</v>
      </c>
      <c r="H34" s="132">
        <f t="shared" si="0"/>
        <v>0</v>
      </c>
    </row>
    <row r="35" spans="1:8" x14ac:dyDescent="0.25">
      <c r="A35" s="135">
        <v>21</v>
      </c>
      <c r="B35" s="134" t="s">
        <v>375</v>
      </c>
      <c r="C35" s="130" t="s">
        <v>394</v>
      </c>
      <c r="D35" s="133" t="s">
        <v>393</v>
      </c>
      <c r="E35" s="131">
        <v>1</v>
      </c>
      <c r="F35" s="129" t="s">
        <v>93</v>
      </c>
      <c r="H35" s="132">
        <f t="shared" si="0"/>
        <v>0</v>
      </c>
    </row>
    <row r="36" spans="1:8" x14ac:dyDescent="0.25">
      <c r="A36" s="135">
        <v>22</v>
      </c>
      <c r="B36" s="134" t="s">
        <v>375</v>
      </c>
      <c r="C36" s="130" t="s">
        <v>392</v>
      </c>
      <c r="D36" s="133" t="s">
        <v>391</v>
      </c>
      <c r="E36" s="131">
        <v>3</v>
      </c>
      <c r="F36" s="129" t="s">
        <v>93</v>
      </c>
      <c r="H36" s="132">
        <f t="shared" si="0"/>
        <v>0</v>
      </c>
    </row>
    <row r="37" spans="1:8" x14ac:dyDescent="0.25">
      <c r="A37" s="135">
        <v>23</v>
      </c>
      <c r="B37" s="134" t="s">
        <v>375</v>
      </c>
      <c r="C37" s="130" t="s">
        <v>390</v>
      </c>
      <c r="D37" s="133" t="s">
        <v>389</v>
      </c>
      <c r="E37" s="131">
        <v>1</v>
      </c>
      <c r="F37" s="129" t="s">
        <v>93</v>
      </c>
      <c r="H37" s="132">
        <f t="shared" si="0"/>
        <v>0</v>
      </c>
    </row>
    <row r="38" spans="1:8" x14ac:dyDescent="0.25">
      <c r="A38" s="135">
        <v>24</v>
      </c>
      <c r="B38" s="134" t="s">
        <v>375</v>
      </c>
      <c r="C38" s="130" t="s">
        <v>388</v>
      </c>
      <c r="D38" s="133" t="s">
        <v>387</v>
      </c>
      <c r="E38" s="131">
        <v>2</v>
      </c>
      <c r="F38" s="129" t="s">
        <v>93</v>
      </c>
      <c r="H38" s="132">
        <f t="shared" si="0"/>
        <v>0</v>
      </c>
    </row>
    <row r="39" spans="1:8" x14ac:dyDescent="0.25">
      <c r="A39" s="135">
        <v>25</v>
      </c>
      <c r="B39" s="134" t="s">
        <v>375</v>
      </c>
      <c r="C39" s="130" t="s">
        <v>386</v>
      </c>
      <c r="D39" s="133" t="s">
        <v>385</v>
      </c>
      <c r="E39" s="131">
        <v>1</v>
      </c>
      <c r="F39" s="129" t="s">
        <v>93</v>
      </c>
      <c r="H39" s="132">
        <f t="shared" si="0"/>
        <v>0</v>
      </c>
    </row>
    <row r="40" spans="1:8" x14ac:dyDescent="0.25">
      <c r="A40" s="135">
        <v>26</v>
      </c>
      <c r="B40" s="134" t="s">
        <v>375</v>
      </c>
      <c r="C40" s="130" t="s">
        <v>384</v>
      </c>
      <c r="D40" s="133" t="s">
        <v>383</v>
      </c>
      <c r="E40" s="131">
        <v>151</v>
      </c>
      <c r="F40" s="129" t="s">
        <v>87</v>
      </c>
      <c r="H40" s="132">
        <f t="shared" si="0"/>
        <v>0</v>
      </c>
    </row>
    <row r="41" spans="1:8" x14ac:dyDescent="0.25">
      <c r="A41" s="135">
        <v>27</v>
      </c>
      <c r="B41" s="134" t="s">
        <v>375</v>
      </c>
      <c r="C41" s="130" t="s">
        <v>382</v>
      </c>
      <c r="D41" s="133" t="s">
        <v>381</v>
      </c>
      <c r="E41" s="131">
        <v>151</v>
      </c>
      <c r="F41" s="129" t="s">
        <v>87</v>
      </c>
      <c r="H41" s="132">
        <f t="shared" si="0"/>
        <v>0</v>
      </c>
    </row>
    <row r="42" spans="1:8" x14ac:dyDescent="0.25">
      <c r="A42" s="135">
        <v>28</v>
      </c>
      <c r="B42" s="134" t="s">
        <v>85</v>
      </c>
      <c r="C42" s="130" t="s">
        <v>292</v>
      </c>
      <c r="D42" s="133" t="s">
        <v>291</v>
      </c>
      <c r="E42" s="131">
        <v>1</v>
      </c>
      <c r="F42" s="129" t="s">
        <v>280</v>
      </c>
      <c r="H42" s="132">
        <f t="shared" si="0"/>
        <v>0</v>
      </c>
    </row>
    <row r="43" spans="1:8" x14ac:dyDescent="0.25">
      <c r="A43" s="135">
        <v>29</v>
      </c>
      <c r="B43" s="134" t="s">
        <v>375</v>
      </c>
      <c r="C43" s="130" t="s">
        <v>380</v>
      </c>
      <c r="D43" s="133" t="s">
        <v>379</v>
      </c>
      <c r="E43" s="131">
        <v>1</v>
      </c>
      <c r="F43" s="129" t="s">
        <v>280</v>
      </c>
      <c r="H43" s="132">
        <f t="shared" si="0"/>
        <v>0</v>
      </c>
    </row>
    <row r="44" spans="1:8" x14ac:dyDescent="0.25">
      <c r="A44" s="135">
        <v>30</v>
      </c>
      <c r="B44" s="134" t="s">
        <v>375</v>
      </c>
      <c r="C44" s="130" t="s">
        <v>378</v>
      </c>
      <c r="D44" s="133" t="s">
        <v>377</v>
      </c>
      <c r="E44" s="131">
        <v>12</v>
      </c>
      <c r="F44" s="129" t="s">
        <v>230</v>
      </c>
      <c r="H44" s="132">
        <f t="shared" si="0"/>
        <v>0</v>
      </c>
    </row>
    <row r="45" spans="1:8" x14ac:dyDescent="0.25">
      <c r="D45" s="139" t="s">
        <v>376</v>
      </c>
      <c r="E45" s="136">
        <f>H45</f>
        <v>0</v>
      </c>
      <c r="H45" s="136">
        <f>SUM(H14:H44)</f>
        <v>0</v>
      </c>
    </row>
    <row r="46" spans="1:8" x14ac:dyDescent="0.25">
      <c r="B46" s="130" t="s">
        <v>330</v>
      </c>
    </row>
    <row r="47" spans="1:8" x14ac:dyDescent="0.25">
      <c r="A47" s="135">
        <v>31</v>
      </c>
      <c r="B47" s="134" t="s">
        <v>123</v>
      </c>
      <c r="C47" s="130" t="s">
        <v>374</v>
      </c>
      <c r="D47" s="133" t="s">
        <v>373</v>
      </c>
      <c r="E47" s="131">
        <v>1</v>
      </c>
      <c r="F47" s="129" t="s">
        <v>319</v>
      </c>
      <c r="H47" s="132">
        <f>ROUND(E47*G47, 2)</f>
        <v>0</v>
      </c>
    </row>
    <row r="48" spans="1:8" x14ac:dyDescent="0.25">
      <c r="A48" s="135">
        <v>32</v>
      </c>
      <c r="B48" s="134" t="s">
        <v>85</v>
      </c>
      <c r="C48" s="130" t="s">
        <v>372</v>
      </c>
      <c r="D48" s="133" t="s">
        <v>371</v>
      </c>
      <c r="E48" s="131">
        <v>1</v>
      </c>
      <c r="F48" s="129" t="s">
        <v>280</v>
      </c>
      <c r="H48" s="132">
        <f>ROUND(E48*G48, 2)</f>
        <v>0</v>
      </c>
    </row>
    <row r="49" spans="1:8" x14ac:dyDescent="0.25">
      <c r="A49" s="135">
        <v>33</v>
      </c>
      <c r="B49" s="134" t="s">
        <v>123</v>
      </c>
      <c r="C49" s="130" t="s">
        <v>370</v>
      </c>
      <c r="D49" s="133" t="s">
        <v>369</v>
      </c>
      <c r="E49" s="131">
        <v>1</v>
      </c>
      <c r="F49" s="129" t="s">
        <v>319</v>
      </c>
      <c r="H49" s="132">
        <f>ROUND(E49*G49, 2)</f>
        <v>0</v>
      </c>
    </row>
    <row r="50" spans="1:8" ht="25.5" x14ac:dyDescent="0.25">
      <c r="A50" s="135">
        <v>34</v>
      </c>
      <c r="B50" s="134" t="s">
        <v>123</v>
      </c>
      <c r="C50" s="130" t="s">
        <v>368</v>
      </c>
      <c r="D50" s="133" t="s">
        <v>367</v>
      </c>
      <c r="E50" s="131">
        <v>1</v>
      </c>
      <c r="F50" s="129" t="s">
        <v>319</v>
      </c>
      <c r="H50" s="132">
        <f>ROUND(E50*G50, 2)</f>
        <v>0</v>
      </c>
    </row>
    <row r="51" spans="1:8" ht="25.5" x14ac:dyDescent="0.25">
      <c r="A51" s="135">
        <v>35</v>
      </c>
      <c r="B51" s="134" t="s">
        <v>123</v>
      </c>
      <c r="C51" s="130" t="s">
        <v>366</v>
      </c>
      <c r="D51" s="133" t="s">
        <v>365</v>
      </c>
      <c r="E51" s="131">
        <v>1</v>
      </c>
      <c r="F51" s="129" t="s">
        <v>319</v>
      </c>
      <c r="H51" s="132">
        <f>ROUND(E51*G51, 2)</f>
        <v>0</v>
      </c>
    </row>
    <row r="52" spans="1:8" x14ac:dyDescent="0.25">
      <c r="D52" s="139" t="s">
        <v>318</v>
      </c>
      <c r="E52" s="136">
        <f>H52</f>
        <v>0</v>
      </c>
      <c r="H52" s="136">
        <f>SUM(H46:H51)</f>
        <v>0</v>
      </c>
    </row>
    <row r="54" spans="1:8" x14ac:dyDescent="0.25">
      <c r="B54" s="130" t="s">
        <v>285</v>
      </c>
    </row>
    <row r="55" spans="1:8" x14ac:dyDescent="0.25">
      <c r="A55" s="135">
        <v>36</v>
      </c>
      <c r="B55" s="134" t="s">
        <v>123</v>
      </c>
      <c r="C55" s="130" t="s">
        <v>364</v>
      </c>
      <c r="D55" s="133" t="s">
        <v>363</v>
      </c>
      <c r="E55" s="131">
        <v>2</v>
      </c>
      <c r="F55" s="129" t="s">
        <v>93</v>
      </c>
      <c r="H55" s="132">
        <f t="shared" ref="H55:H61" si="1">ROUND(E55*G55, 2)</f>
        <v>0</v>
      </c>
    </row>
    <row r="56" spans="1:8" x14ac:dyDescent="0.25">
      <c r="A56" s="135">
        <v>37</v>
      </c>
      <c r="B56" s="134" t="s">
        <v>123</v>
      </c>
      <c r="C56" s="130" t="s">
        <v>362</v>
      </c>
      <c r="D56" s="133" t="s">
        <v>361</v>
      </c>
      <c r="E56" s="131">
        <v>1</v>
      </c>
      <c r="F56" s="129" t="s">
        <v>93</v>
      </c>
      <c r="H56" s="132">
        <f t="shared" si="1"/>
        <v>0</v>
      </c>
    </row>
    <row r="57" spans="1:8" x14ac:dyDescent="0.25">
      <c r="A57" s="135">
        <v>38</v>
      </c>
      <c r="B57" s="134" t="s">
        <v>123</v>
      </c>
      <c r="C57" s="130" t="s">
        <v>263</v>
      </c>
      <c r="D57" s="133" t="s">
        <v>262</v>
      </c>
      <c r="E57" s="131">
        <v>1</v>
      </c>
      <c r="F57" s="129" t="s">
        <v>93</v>
      </c>
      <c r="H57" s="132">
        <f t="shared" si="1"/>
        <v>0</v>
      </c>
    </row>
    <row r="58" spans="1:8" x14ac:dyDescent="0.25">
      <c r="A58" s="135">
        <v>39</v>
      </c>
      <c r="B58" s="134" t="s">
        <v>123</v>
      </c>
      <c r="C58" s="130" t="s">
        <v>360</v>
      </c>
      <c r="D58" s="133" t="s">
        <v>359</v>
      </c>
      <c r="E58" s="131">
        <v>2</v>
      </c>
      <c r="F58" s="129" t="s">
        <v>93</v>
      </c>
      <c r="H58" s="132">
        <f t="shared" si="1"/>
        <v>0</v>
      </c>
    </row>
    <row r="59" spans="1:8" x14ac:dyDescent="0.25">
      <c r="A59" s="135">
        <v>40</v>
      </c>
      <c r="B59" s="134" t="s">
        <v>123</v>
      </c>
      <c r="C59" s="130" t="s">
        <v>358</v>
      </c>
      <c r="D59" s="133" t="s">
        <v>357</v>
      </c>
      <c r="E59" s="131">
        <v>1</v>
      </c>
      <c r="F59" s="129" t="s">
        <v>93</v>
      </c>
      <c r="H59" s="132">
        <f t="shared" si="1"/>
        <v>0</v>
      </c>
    </row>
    <row r="60" spans="1:8" ht="25.5" x14ac:dyDescent="0.25">
      <c r="A60" s="135">
        <v>41</v>
      </c>
      <c r="B60" s="134" t="s">
        <v>123</v>
      </c>
      <c r="C60" s="130" t="s">
        <v>356</v>
      </c>
      <c r="D60" s="133" t="s">
        <v>355</v>
      </c>
      <c r="E60" s="131">
        <v>1</v>
      </c>
      <c r="F60" s="129" t="s">
        <v>93</v>
      </c>
      <c r="H60" s="132">
        <f t="shared" si="1"/>
        <v>0</v>
      </c>
    </row>
    <row r="61" spans="1:8" x14ac:dyDescent="0.25">
      <c r="A61" s="135">
        <v>42</v>
      </c>
      <c r="B61" s="134" t="s">
        <v>123</v>
      </c>
      <c r="C61" s="130" t="s">
        <v>354</v>
      </c>
      <c r="D61" s="133" t="s">
        <v>353</v>
      </c>
      <c r="E61" s="131">
        <v>1</v>
      </c>
      <c r="F61" s="129" t="s">
        <v>93</v>
      </c>
      <c r="H61" s="132">
        <f t="shared" si="1"/>
        <v>0</v>
      </c>
    </row>
    <row r="62" spans="1:8" x14ac:dyDescent="0.25">
      <c r="D62" s="139" t="s">
        <v>255</v>
      </c>
      <c r="E62" s="136">
        <f>H62</f>
        <v>0</v>
      </c>
      <c r="H62" s="136">
        <f>SUM(H54:H61)</f>
        <v>0</v>
      </c>
    </row>
    <row r="64" spans="1:8" x14ac:dyDescent="0.25">
      <c r="D64" s="139" t="s">
        <v>82</v>
      </c>
      <c r="E64" s="136">
        <f>H64</f>
        <v>0</v>
      </c>
      <c r="H64" s="136">
        <f>H45+H52+H62</f>
        <v>0</v>
      </c>
    </row>
    <row r="66" spans="4:8" x14ac:dyDescent="0.25">
      <c r="D66" s="138" t="s">
        <v>80</v>
      </c>
      <c r="E66" s="136">
        <f>H66</f>
        <v>0</v>
      </c>
      <c r="H66" s="136">
        <f>+H64</f>
        <v>0</v>
      </c>
    </row>
  </sheetData>
  <phoneticPr fontId="0" type="noConversion"/>
  <printOptions horizontalCentered="1"/>
  <pageMargins left="0.39370078740157483" right="0.35433070866141736" top="0.62992125984251968" bottom="0.59055118110236227" header="0.51181102362204722" footer="0.35433070866141736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6</vt:i4>
      </vt:variant>
    </vt:vector>
  </HeadingPairs>
  <TitlesOfParts>
    <vt:vector size="10" baseType="lpstr">
      <vt:lpstr>Krycí list stavby</vt:lpstr>
      <vt:lpstr>Prehlad</vt:lpstr>
      <vt:lpstr>Vykurovanie</vt:lpstr>
      <vt:lpstr>Zdravotechnika</vt:lpstr>
      <vt:lpstr>Prehlad!Názvy_tlače</vt:lpstr>
      <vt:lpstr>Vykurovanie!Názvy_tlače</vt:lpstr>
      <vt:lpstr>Zdravotechnika!Názvy_tlače</vt:lpstr>
      <vt:lpstr>Prehlad!Oblasť_tlače</vt:lpstr>
      <vt:lpstr>Vykurovanie!Oblasť_tlače</vt:lpstr>
      <vt:lpstr>Zdravotechnika!Oblasť_tlače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2020-02-04T07:01:16Z</dcterms:created>
  <dcterms:modified xsi:type="dcterms:W3CDTF">2020-03-31T09:12:24Z</dcterms:modified>
</cp:coreProperties>
</file>